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Príjmy" sheetId="1" r:id="rId1"/>
    <sheet name="Výdavky" sheetId="2" r:id="rId2"/>
    <sheet name="Rekapitulácia" sheetId="3" r:id="rId3"/>
  </sheets>
  <definedNames>
    <definedName name="_xlnm._FilterDatabase" localSheetId="1" hidden="1">'Výdavky'!$A$4:$N$332</definedName>
    <definedName name="_xlnm.Print_Area" localSheetId="0">'Príjmy'!$A$1:$H$81</definedName>
    <definedName name="_xlnm.Print_Area" localSheetId="1">'Výdavky'!$A$1:$L$329</definedName>
  </definedNames>
  <calcPr fullCalcOnLoad="1"/>
</workbook>
</file>

<file path=xl/sharedStrings.xml><?xml version="1.0" encoding="utf-8"?>
<sst xmlns="http://schemas.openxmlformats.org/spreadsheetml/2006/main" count="1791" uniqueCount="533">
  <si>
    <t>Položka</t>
  </si>
  <si>
    <t>klasifikácia</t>
  </si>
  <si>
    <t>Reprezentačné /občerstv.zas.OZ/</t>
  </si>
  <si>
    <t>Člen. príspevok ZMOS, RVC</t>
  </si>
  <si>
    <t>Program 1:  Plánovanie, manažment</t>
  </si>
  <si>
    <t>Knihy, noviny, časopisy</t>
  </si>
  <si>
    <t>Program 2: Propagácia</t>
  </si>
  <si>
    <t>Interiérové vybavenie</t>
  </si>
  <si>
    <t>Softvér</t>
  </si>
  <si>
    <t>Školenia a semináre</t>
  </si>
  <si>
    <t>Program 3: Interné služby</t>
  </si>
  <si>
    <t>Matrika - mzda, odvody</t>
  </si>
  <si>
    <t>Všeob.mat-dom.služ.</t>
  </si>
  <si>
    <t>Údržba miestneho rozhlasu</t>
  </si>
  <si>
    <t>Dane /konces.popl./</t>
  </si>
  <si>
    <t>Nájomné SPF - pozemok n.cint.</t>
  </si>
  <si>
    <t>Program 4: Služby občanom</t>
  </si>
  <si>
    <t>Všeobecný materiál</t>
  </si>
  <si>
    <t>Prac.odevy, obuv,pomôcky</t>
  </si>
  <si>
    <t>Reprezentačné /občerstv.súť.,schôdze/</t>
  </si>
  <si>
    <t>Servis, údržba, opravy</t>
  </si>
  <si>
    <t>Cestovné náhrady</t>
  </si>
  <si>
    <t>Program 5: Bezpečnosť</t>
  </si>
  <si>
    <t>Prev.stroje,príst.,zar..-smetné nádoby</t>
  </si>
  <si>
    <t>Všeobecné služ- odvoz,ulož. odpadov</t>
  </si>
  <si>
    <t>Program 6: Odpadové hospodárstvo</t>
  </si>
  <si>
    <t xml:space="preserve">Všeob.materiál -posyp,opravy </t>
  </si>
  <si>
    <t>Program 7: Komunikácie</t>
  </si>
  <si>
    <t>Základná škola - prenesené komp.</t>
  </si>
  <si>
    <t>MŠ - Orig. komp.</t>
  </si>
  <si>
    <t>ŠJ . Orig. komp.</t>
  </si>
  <si>
    <t>ŠKD Orig. komp.</t>
  </si>
  <si>
    <t>ZŠMŠ - Vlastný príjem-prenes.k.</t>
  </si>
  <si>
    <t>Program 8: Vzdelávanie</t>
  </si>
  <si>
    <t>Energie</t>
  </si>
  <si>
    <t>Všeob.mat.</t>
  </si>
  <si>
    <t xml:space="preserve">Bež.transfery-fut.klub,bež.klub,šach. </t>
  </si>
  <si>
    <t>Program 9: Šport</t>
  </si>
  <si>
    <t>Energie KS</t>
  </si>
  <si>
    <t>Všeob.materiál</t>
  </si>
  <si>
    <t>Rut.a št.údrž.prev.strojov/kotly/-KS</t>
  </si>
  <si>
    <t>Rut.a št.údrž.budov,priest.-KS</t>
  </si>
  <si>
    <t>Všeob.služby/revízie/-KS</t>
  </si>
  <si>
    <t>Odmeny na dohody</t>
  </si>
  <si>
    <t>Energie KD-kino</t>
  </si>
  <si>
    <t>Poistné KD-kino</t>
  </si>
  <si>
    <t>Program 10: Kultúra</t>
  </si>
  <si>
    <t>Prev.stroje,príst.,zar.,náradie</t>
  </si>
  <si>
    <t>Všeob.materiál /náhr.diely kosač./</t>
  </si>
  <si>
    <t>Palivá ako zdroj en.-benz.kosenie</t>
  </si>
  <si>
    <t>Rut. a št.údrž.prev.strojov,príst/kosač/</t>
  </si>
  <si>
    <t>Všeob.služ.-orez stromov</t>
  </si>
  <si>
    <t>Elektrická energia - VO</t>
  </si>
  <si>
    <t>Údržba verejného osvetlenia</t>
  </si>
  <si>
    <t>Program 11: Prostredie pre život</t>
  </si>
  <si>
    <t>Program 12: Bývanie</t>
  </si>
  <si>
    <t>Program 13: Sociálne služby</t>
  </si>
  <si>
    <t>Cestovné</t>
  </si>
  <si>
    <t>Elektrická energia,plyn</t>
  </si>
  <si>
    <t>Vodné, stočné</t>
  </si>
  <si>
    <t>Prevádz.stroj.,techn., náradie</t>
  </si>
  <si>
    <t>Prac.odevy,obuv</t>
  </si>
  <si>
    <t>Reprezentačné výdavky</t>
  </si>
  <si>
    <t>Palivo</t>
  </si>
  <si>
    <t>Poistenie - auto</t>
  </si>
  <si>
    <t>Údržba výpočt. techniky</t>
  </si>
  <si>
    <t>Údržba strojov, prístr., zariad.</t>
  </si>
  <si>
    <t>Špeciálne služby</t>
  </si>
  <si>
    <t>Prídel do sociálneho fondu</t>
  </si>
  <si>
    <t>Kolkové známky</t>
  </si>
  <si>
    <t>Odmeny za práce mimo p.p.</t>
  </si>
  <si>
    <t>Poplatky - banke</t>
  </si>
  <si>
    <t>Špeciálne služby-audítor.sl.</t>
  </si>
  <si>
    <t>Program 14: Administratíva</t>
  </si>
  <si>
    <t>€</t>
  </si>
  <si>
    <t>Daň z nehnuteľností-pozem.</t>
  </si>
  <si>
    <t>Daň z nehnuteľností-stavby</t>
  </si>
  <si>
    <t>Daň z nehnuteľností-byty</t>
  </si>
  <si>
    <t>Daň za psa</t>
  </si>
  <si>
    <t>Daň za užívanie VP</t>
  </si>
  <si>
    <t>Daň za dobývací priestor</t>
  </si>
  <si>
    <t>Z prenajatých pozemkov</t>
  </si>
  <si>
    <t>Z prenajatých budov</t>
  </si>
  <si>
    <t>Správne poplatky</t>
  </si>
  <si>
    <t>Za odpadové nádoby</t>
  </si>
  <si>
    <t>Za relácie v MR</t>
  </si>
  <si>
    <t>Príj.z výťažkov lotérií a pod.</t>
  </si>
  <si>
    <t>Príjmy z refund./el.,plyn KS/</t>
  </si>
  <si>
    <t>Úroky z vkladov</t>
  </si>
  <si>
    <t>Bežný príjem spolu:</t>
  </si>
  <si>
    <t>Kapitálový rozpočet</t>
  </si>
  <si>
    <t>Kapitálový rozpočet spolu:</t>
  </si>
  <si>
    <t>Finančné operácie spolu:</t>
  </si>
  <si>
    <t>PRÍJEM SPOLU:</t>
  </si>
  <si>
    <t>Príjmy</t>
  </si>
  <si>
    <t xml:space="preserve"> </t>
  </si>
  <si>
    <t>Vš.služby-odvoz sep.odp-z rec.fondu</t>
  </si>
  <si>
    <t>Príjmy z dobropisov</t>
  </si>
  <si>
    <t>Všeob.služby-internet.stránka obce</t>
  </si>
  <si>
    <t>Elek. energia dom smútku,n.cint.</t>
  </si>
  <si>
    <t>Špeciálny materiál PO-hadice</t>
  </si>
  <si>
    <t>Palivo,mazivá,oleje.. - auto,striek.</t>
  </si>
  <si>
    <t>5% z R obce na proj.PREMENA ZŠ...</t>
  </si>
  <si>
    <t>Príspevok z Rec.fondu</t>
  </si>
  <si>
    <t xml:space="preserve">Karty,známky,  STK, EK -parkovné </t>
  </si>
  <si>
    <t>Telefón,fax, internet, poštovné</t>
  </si>
  <si>
    <t>Výd. na akt.činnosť</t>
  </si>
  <si>
    <t>Aktivačná činnosť-MOS,DOS</t>
  </si>
  <si>
    <t>Vybud.priest.orient./z2008/</t>
  </si>
  <si>
    <t>Všeob.materiál /kino/</t>
  </si>
  <si>
    <t>Všeob.služby KD- revízie kino</t>
  </si>
  <si>
    <t>Knihy, noviny, čas-obec.knižnica</t>
  </si>
  <si>
    <t>Popl.,odv.../popl.ochr.zväzom KP</t>
  </si>
  <si>
    <t>Príspevky záujm.združ.a org.</t>
  </si>
  <si>
    <t>rozpočet obce-so školstvom</t>
  </si>
  <si>
    <t>finančné operácie</t>
  </si>
  <si>
    <t>z toho z min. rokov</t>
  </si>
  <si>
    <t>z rezervného fondu</t>
  </si>
  <si>
    <t>výdavky</t>
  </si>
  <si>
    <t>výsl.hosp.</t>
  </si>
  <si>
    <t>kapitálový</t>
  </si>
  <si>
    <t>Škol.potreby-žiaci v HN</t>
  </si>
  <si>
    <t>Rekonštr.MK Horná ulica</t>
  </si>
  <si>
    <t>ZŠMŠ-dot.na predškolákov</t>
  </si>
  <si>
    <t xml:space="preserve">                       - vzdelávacie poukazy  </t>
  </si>
  <si>
    <t xml:space="preserve">                       - dopravné</t>
  </si>
  <si>
    <t xml:space="preserve"> Rozpočet r.2011 v EUR</t>
  </si>
  <si>
    <t xml:space="preserve"> Rozpočet r.2012 v EUR</t>
  </si>
  <si>
    <t xml:space="preserve"> úver-splátky</t>
  </si>
  <si>
    <t>úver-splátky</t>
  </si>
  <si>
    <t>Poistenie/povinné zmluv./</t>
  </si>
  <si>
    <t>01.01.</t>
  </si>
  <si>
    <t>01.02.</t>
  </si>
  <si>
    <t>01.03.</t>
  </si>
  <si>
    <t>02.01.</t>
  </si>
  <si>
    <t>02.02.</t>
  </si>
  <si>
    <t>03.01.</t>
  </si>
  <si>
    <t>04.01.</t>
  </si>
  <si>
    <t>04.02.</t>
  </si>
  <si>
    <t>04.06.</t>
  </si>
  <si>
    <t>04.03.</t>
  </si>
  <si>
    <t>04.04.</t>
  </si>
  <si>
    <t>04.05.</t>
  </si>
  <si>
    <t>05.01.</t>
  </si>
  <si>
    <t>05.02.</t>
  </si>
  <si>
    <t>06.01.</t>
  </si>
  <si>
    <t>07.01.</t>
  </si>
  <si>
    <t>07.02.</t>
  </si>
  <si>
    <t>07.03.</t>
  </si>
  <si>
    <t>08.01.</t>
  </si>
  <si>
    <t>08.02.</t>
  </si>
  <si>
    <t>08.03.</t>
  </si>
  <si>
    <t>08.04.</t>
  </si>
  <si>
    <t>08.02,3,4</t>
  </si>
  <si>
    <t>09.02.</t>
  </si>
  <si>
    <t>09.01.</t>
  </si>
  <si>
    <t>10.02.</t>
  </si>
  <si>
    <t>10.01.</t>
  </si>
  <si>
    <t>11.01.</t>
  </si>
  <si>
    <t>11.02.</t>
  </si>
  <si>
    <t>13.01.</t>
  </si>
  <si>
    <t>13.02.</t>
  </si>
  <si>
    <t>13.03.</t>
  </si>
  <si>
    <t>Kód zdroja</t>
  </si>
  <si>
    <t>Rozpočtová klasifikácia</t>
  </si>
  <si>
    <t>Programy 1 - 14 spolu:</t>
  </si>
  <si>
    <t>Bežný rozpočet</t>
  </si>
  <si>
    <t>Finančné operácie</t>
  </si>
  <si>
    <t>bežný</t>
  </si>
  <si>
    <t>z toho:</t>
  </si>
  <si>
    <t>01.1.1.6</t>
  </si>
  <si>
    <t>08.4.0</t>
  </si>
  <si>
    <t>09.5.0</t>
  </si>
  <si>
    <t>01.3.3</t>
  </si>
  <si>
    <t>06.2.0</t>
  </si>
  <si>
    <t>08.3.0</t>
  </si>
  <si>
    <t>02.2.0</t>
  </si>
  <si>
    <t>03.1.0</t>
  </si>
  <si>
    <t>03.2.0</t>
  </si>
  <si>
    <t>05.1.0</t>
  </si>
  <si>
    <t>04.5.1</t>
  </si>
  <si>
    <t>09.1.2.1</t>
  </si>
  <si>
    <t>09.1.1.1</t>
  </si>
  <si>
    <t>09.6.0.1</t>
  </si>
  <si>
    <t>09.1.5.1</t>
  </si>
  <si>
    <t>611-642</t>
  </si>
  <si>
    <t>630</t>
  </si>
  <si>
    <t>611-637</t>
  </si>
  <si>
    <t>08.1.0</t>
  </si>
  <si>
    <t>620, 630</t>
  </si>
  <si>
    <t>08.2.0</t>
  </si>
  <si>
    <t>08.2.0.3</t>
  </si>
  <si>
    <t>08.2.0.5</t>
  </si>
  <si>
    <t>08.2.0.9</t>
  </si>
  <si>
    <t>06.4.0</t>
  </si>
  <si>
    <t>10.7.0</t>
  </si>
  <si>
    <t>10.4.0.4</t>
  </si>
  <si>
    <t>611,630</t>
  </si>
  <si>
    <t>01.1.2</t>
  </si>
  <si>
    <t>BR</t>
  </si>
  <si>
    <t>KR</t>
  </si>
  <si>
    <t>FO</t>
  </si>
  <si>
    <t>x</t>
  </si>
  <si>
    <t>Prev.stroje</t>
  </si>
  <si>
    <t>Všeob.služby</t>
  </si>
  <si>
    <t>10.4.0.5</t>
  </si>
  <si>
    <t>Náhrady PND</t>
  </si>
  <si>
    <t>611</t>
  </si>
  <si>
    <t>osobné príplatky</t>
  </si>
  <si>
    <t>ostatné príplatky</t>
  </si>
  <si>
    <t>614</t>
  </si>
  <si>
    <t>odmeny</t>
  </si>
  <si>
    <t>621</t>
  </si>
  <si>
    <t>Odvody poistného do VšZP</t>
  </si>
  <si>
    <t>623</t>
  </si>
  <si>
    <t>Odvody poistného do ostat</t>
  </si>
  <si>
    <t>Poistné na nemoc.poist</t>
  </si>
  <si>
    <t>Poistné na starobné poist.</t>
  </si>
  <si>
    <t>Poistné na úrazové poist</t>
  </si>
  <si>
    <t>Na invalid.poist.</t>
  </si>
  <si>
    <t>na poist.v nezamestn.</t>
  </si>
  <si>
    <t>na poist.do rezerv.fondu</t>
  </si>
  <si>
    <t>627</t>
  </si>
  <si>
    <t>Prísp.do DDS</t>
  </si>
  <si>
    <t>xxx</t>
  </si>
  <si>
    <t>312 001 9</t>
  </si>
  <si>
    <t>312 001 C</t>
  </si>
  <si>
    <t>312 001 1</t>
  </si>
  <si>
    <t>312 001 2</t>
  </si>
  <si>
    <t>Príjem zo vstupného</t>
  </si>
  <si>
    <t>223 001 6</t>
  </si>
  <si>
    <t>223 001 7</t>
  </si>
  <si>
    <t>Zdroje z predch.rokov</t>
  </si>
  <si>
    <t>Z rez.fondu obce</t>
  </si>
  <si>
    <t>Bankové úvery dlhodobé</t>
  </si>
  <si>
    <t>Z prenajatých kontajnerov,riadov...</t>
  </si>
  <si>
    <t>Ostatné-za publikácie, or.čís.</t>
  </si>
  <si>
    <t>Rozpočt. klasifikácia</t>
  </si>
  <si>
    <t>223 001 0</t>
  </si>
  <si>
    <t>223 001 2</t>
  </si>
  <si>
    <t>223 001 4</t>
  </si>
  <si>
    <t>223 001 5</t>
  </si>
  <si>
    <t>312 001 4</t>
  </si>
  <si>
    <t>312 001 0</t>
  </si>
  <si>
    <t>312 001 3</t>
  </si>
  <si>
    <t>312 001 5</t>
  </si>
  <si>
    <t>312 001 7</t>
  </si>
  <si>
    <t>312 001 6</t>
  </si>
  <si>
    <t>Príspevok na spoločný Ocú staveb.z R obce</t>
  </si>
  <si>
    <t>Príspevok na spoločný Ocú soc.č.z R obce</t>
  </si>
  <si>
    <t>Odmeny poslancov,zástupca starostu</t>
  </si>
  <si>
    <t>Všeob.mat.-diáre, perá, papier</t>
  </si>
  <si>
    <t xml:space="preserve">Všeob.mat-papier, toner /Krup.spravodaj/ </t>
  </si>
  <si>
    <t>03.02.</t>
  </si>
  <si>
    <t>610-620</t>
  </si>
  <si>
    <t>610-630</t>
  </si>
  <si>
    <t>Register obyvateľov -mzda,odvody</t>
  </si>
  <si>
    <t>Register obyvateľov -ost.bež.výdavky</t>
  </si>
  <si>
    <t>Matrika -  ost.bežné výdavky</t>
  </si>
  <si>
    <t>Popl.,odv.,dane -MR/ochran.autor.zväzom/</t>
  </si>
  <si>
    <t xml:space="preserve">Všeob.materiál </t>
  </si>
  <si>
    <t>Rut.údržba -cint., DS</t>
  </si>
  <si>
    <t>Poist.domu smútku</t>
  </si>
  <si>
    <t>Popl.,odv.,dane a clá</t>
  </si>
  <si>
    <t>Vodné,stočné</t>
  </si>
  <si>
    <t>Odmeny na doh.-kult.pod.</t>
  </si>
  <si>
    <t>Reprez./občerst.pos.dôch,Deň matiek,uvít..</t>
  </si>
  <si>
    <t>Všeob.materiál-tlačivá, toner- knižnica</t>
  </si>
  <si>
    <t>Odmeny zamestn.mimopr.pom./údrž.počít/</t>
  </si>
  <si>
    <t>úroky po kolaudácii</t>
  </si>
  <si>
    <t>splátky úveru -3= fin.oper.</t>
  </si>
  <si>
    <t>01.7.0</t>
  </si>
  <si>
    <t>716</t>
  </si>
  <si>
    <t>Parkovisko st.cintorín-proj.dok.</t>
  </si>
  <si>
    <t>Telefón-ostraha domu smútku</t>
  </si>
  <si>
    <t>Kanalizač.prípojka -kult.dom-kino</t>
  </si>
  <si>
    <t>Poistné /bud.OcÚ/</t>
  </si>
  <si>
    <t>Kanalizač.prípojka kabíny TJ</t>
  </si>
  <si>
    <t>Kanalizač.prípojka-dom služieb,SIDIS</t>
  </si>
  <si>
    <t>podprogram</t>
  </si>
  <si>
    <t>1.41</t>
  </si>
  <si>
    <t>212 003 7</t>
  </si>
  <si>
    <t>Z prenajatých budov - hrob.miesta</t>
  </si>
  <si>
    <t>Iné</t>
  </si>
  <si>
    <t>312 001 8</t>
  </si>
  <si>
    <t>312 001 F</t>
  </si>
  <si>
    <t>11T1</t>
  </si>
  <si>
    <t>11T2</t>
  </si>
  <si>
    <t xml:space="preserve">322 001 1 </t>
  </si>
  <si>
    <t>Tuz.kap.transf.ŠR - rek.telocv.</t>
  </si>
  <si>
    <t>621-625</t>
  </si>
  <si>
    <t>Odvody poist. - odmeny poslanci</t>
  </si>
  <si>
    <t>Štúdie, expertízy, posudky</t>
  </si>
  <si>
    <t>BT na nemocenské dávky</t>
  </si>
  <si>
    <t>Štúdie, expert., posudky - žiad.zb.dvor</t>
  </si>
  <si>
    <t>640</t>
  </si>
  <si>
    <t>642</t>
  </si>
  <si>
    <t xml:space="preserve">                       - nenorm.odchodné</t>
  </si>
  <si>
    <t>Premena tr.školy</t>
  </si>
  <si>
    <t>06.6.0</t>
  </si>
  <si>
    <t>Štúdie, exp., posudky - urban.štúdia</t>
  </si>
  <si>
    <t>12.</t>
  </si>
  <si>
    <t>Bež.transf.obč.združ.-stac.senior</t>
  </si>
  <si>
    <t>10.2.0.1</t>
  </si>
  <si>
    <t>633</t>
  </si>
  <si>
    <t>637</t>
  </si>
  <si>
    <t>612</t>
  </si>
  <si>
    <t>625</t>
  </si>
  <si>
    <t>631</t>
  </si>
  <si>
    <t>632</t>
  </si>
  <si>
    <t>634</t>
  </si>
  <si>
    <t>635</t>
  </si>
  <si>
    <t>717</t>
  </si>
  <si>
    <t>2</t>
  </si>
  <si>
    <t>651</t>
  </si>
  <si>
    <t>821</t>
  </si>
  <si>
    <t>Príspevok na spoločný Ocú stavebný z dot.</t>
  </si>
  <si>
    <t>Všeobecný materiál- DS,cintorín</t>
  </si>
  <si>
    <t>Parkovisko st.cintorín+tech.dozor</t>
  </si>
  <si>
    <t>Príspevok novonar. deťom-uvít./20€x25/</t>
  </si>
  <si>
    <t>Hrob.práce</t>
  </si>
  <si>
    <t>Všeob.služ.-prev.pohrebiska, lic.virt.cint.</t>
  </si>
  <si>
    <t>Palivá ako zdroj energie-kosenie cint.</t>
  </si>
  <si>
    <t>Servis, údržba, opravy auta /pneu, poťahy/</t>
  </si>
  <si>
    <t>Prepravné a nájom dopr.prostr.-klub dôch.</t>
  </si>
  <si>
    <t>01.6.0</t>
  </si>
  <si>
    <t>VOĽBY NR SR- platy, odvody</t>
  </si>
  <si>
    <t>VOĽBY NR SR-ost.tovary a služby</t>
  </si>
  <si>
    <t>04.07.</t>
  </si>
  <si>
    <t>Všeob.materiál - fasáda pož.zbroj.</t>
  </si>
  <si>
    <t>DOVP- fasáda pož.zbroj. -úr.pois.</t>
  </si>
  <si>
    <t>kap.výd.-vybud. zber.dvor-spolufin.obcou</t>
  </si>
  <si>
    <t>Vodné, stočné - cintorín a DS</t>
  </si>
  <si>
    <t>Všeob.služ.-údrž.kamer.syst.</t>
  </si>
  <si>
    <t>Poplatky banke  za úver-záv.provízia</t>
  </si>
  <si>
    <t>všeob.služby- dom služ./revíz./</t>
  </si>
  <si>
    <t xml:space="preserve">DOVP- fasáda pož.zbroj. </t>
  </si>
  <si>
    <t>Tarif.,zákl.platy</t>
  </si>
  <si>
    <t xml:space="preserve">Rut.údrž.budov..-MK,chod. </t>
  </si>
  <si>
    <t>Rut.údržba softveru-cint., DS</t>
  </si>
  <si>
    <t>03.03.</t>
  </si>
  <si>
    <t>odvody z odmien</t>
  </si>
  <si>
    <t>620</t>
  </si>
  <si>
    <t>Poštovné služby</t>
  </si>
  <si>
    <t>Sčít.obyv. - Všeobecný materiál</t>
  </si>
  <si>
    <t>Rut. a štand. údržba budov, obj.</t>
  </si>
  <si>
    <t>Všeobecné služby</t>
  </si>
  <si>
    <t>kap.výd.-prípr a proj.dok.-zberný dvor</t>
  </si>
  <si>
    <t>Rut.a štand. údržba budov, objek.</t>
  </si>
  <si>
    <t>13.04.</t>
  </si>
  <si>
    <t xml:space="preserve">Stravné (HN) </t>
  </si>
  <si>
    <t>Bež.transf.nezisk.org.poskyt.všeob.</t>
  </si>
  <si>
    <t>Výnos dane z príjmov úz.sam.</t>
  </si>
  <si>
    <t>Vratky</t>
  </si>
  <si>
    <t>312 001 E</t>
  </si>
  <si>
    <t>312 001 A</t>
  </si>
  <si>
    <t>312 001 B</t>
  </si>
  <si>
    <t>Prevádz. stroje, prístroje, zariad.</t>
  </si>
  <si>
    <t>Real.nových stav.-aut.čak.Nám.sv.Ven.</t>
  </si>
  <si>
    <t>Real.nových stav - REVIT.spoluúč.</t>
  </si>
  <si>
    <t>Real.nových stav - REVIT. Dozor</t>
  </si>
  <si>
    <t>11G5</t>
  </si>
  <si>
    <t>Real.nových stav -mimo proj. REVIT.</t>
  </si>
  <si>
    <t>Rekonštr. a modern.-REVIT.dozor</t>
  </si>
  <si>
    <t>Rekonštr. a modern.REVIT. úroky z úv.</t>
  </si>
  <si>
    <t>1</t>
  </si>
  <si>
    <t xml:space="preserve">Rut.údrž.budov., objektov </t>
  </si>
  <si>
    <t>08.2.0.6</t>
  </si>
  <si>
    <t>Potraviny - minerálka</t>
  </si>
  <si>
    <t xml:space="preserve"> žiaci zo soc.znevýh.prostredia</t>
  </si>
  <si>
    <t>717002</t>
  </si>
  <si>
    <t>ŠJ . Orig. komp.-zakúp.umývačky-kap.V</t>
  </si>
  <si>
    <t>131A,B</t>
  </si>
  <si>
    <t>Zákl.škola - prenesené komp. z predch.obd.</t>
  </si>
  <si>
    <t xml:space="preserve">     - dopravné z predch.obdobia</t>
  </si>
  <si>
    <t>Tuz.kap.transf.ŠR - kamer.systém</t>
  </si>
  <si>
    <t xml:space="preserve">322 001 5 </t>
  </si>
  <si>
    <t xml:space="preserve">322 001 2 </t>
  </si>
  <si>
    <t>Rekonštr.telocvične-.stav.dozor</t>
  </si>
  <si>
    <t>Prípr.a proj.dok.-rekonštr.telocvične</t>
  </si>
  <si>
    <t>Rekonštr.telocvič.-havarij.stav strechy</t>
  </si>
  <si>
    <t>Rekonštr.telocvič-havarij.stav strechy</t>
  </si>
  <si>
    <t>Matrika -  nemocen.dávky</t>
  </si>
  <si>
    <t>Matrika-všeob.služ.,člen.p.združ.matrikárov</t>
  </si>
  <si>
    <t>2.41</t>
  </si>
  <si>
    <t>713</t>
  </si>
  <si>
    <t>nákup špec.príst-kamer.sys</t>
  </si>
  <si>
    <t>2.111</t>
  </si>
  <si>
    <t>Real.nových stavieb-ver.osv. areál ZŠMŠ</t>
  </si>
  <si>
    <t>Rekonštr.-rozšír.ver.osv.</t>
  </si>
  <si>
    <t>Výpočtová technika</t>
  </si>
  <si>
    <t>Bežné transfery cirkvi, náboženskej spol.</t>
  </si>
  <si>
    <t>Rutinná a štand. údržba budov, objek.</t>
  </si>
  <si>
    <t>Štúdie, expertízy, posudky /ref.jaz.lab/</t>
  </si>
  <si>
    <t xml:space="preserve">Štúdie, expertízy, posudky </t>
  </si>
  <si>
    <t xml:space="preserve">Energie </t>
  </si>
  <si>
    <t>Prepravné a nájom dopr. prostr.</t>
  </si>
  <si>
    <t xml:space="preserve">Elektrická energia </t>
  </si>
  <si>
    <t>Zo zrušených miestnych poplatkov</t>
  </si>
  <si>
    <t>Príjmy z kurzových rozdielov</t>
  </si>
  <si>
    <t>Tuz.kap.transf.ŠR - REK.ZŠsMŠ</t>
  </si>
  <si>
    <t>312 001 D</t>
  </si>
  <si>
    <t>ok</t>
  </si>
  <si>
    <t>Rekonštr.ZŠsMŠ</t>
  </si>
  <si>
    <t>Rekonštr.ZŠsMŠ -spoluúč.obce</t>
  </si>
  <si>
    <t>Rekonštr.ZŠsMŠ -z transf.-ŠR</t>
  </si>
  <si>
    <t>Rekonštr.ZŠsMŠ -z transf.-EÚ</t>
  </si>
  <si>
    <t>Špeciálne služby-Rek.ZŠsMŠ-z dot.-EÚ</t>
  </si>
  <si>
    <t>Špeciálne služby-Rek.ZŠsMŠ-z dot.-ŠR</t>
  </si>
  <si>
    <t>Špeciálne služby-Rek.ZŠsMŠ-z dot.-spoluúč</t>
  </si>
  <si>
    <t>Bež.transf. jednotlivcovi (publ.potravin.druž)</t>
  </si>
  <si>
    <t>odmeny-sčítanie obyv...</t>
  </si>
  <si>
    <t>Potraviny</t>
  </si>
  <si>
    <t>Odmeny zamest. mimo p.p.-sčít.</t>
  </si>
  <si>
    <t>Realizácia n. stavieb-n.cint.-park,kom.</t>
  </si>
  <si>
    <t>Realizácia n.stavieb-n.cint.-z kap.príjmov</t>
  </si>
  <si>
    <t>Realizácia n.stavieb-n.cint.-z rez.fondu</t>
  </si>
  <si>
    <t>Rek.miest.komunik.Brunsvik.</t>
  </si>
  <si>
    <t>Real.n.stavieb-chodník k starému cintorínu</t>
  </si>
  <si>
    <t>Všeob.mat.. - lávka a premost.za ihriskom</t>
  </si>
  <si>
    <t>Konkurzy a súť-ver.obst.REVIT.</t>
  </si>
  <si>
    <t>Real.nových stav - REVIT.-dot.ŠR</t>
  </si>
  <si>
    <t>Real.nových stav - REVIT.-dot.EÚ</t>
  </si>
  <si>
    <t>Rekonštr. a modern.-REVIT.dot.ŠR</t>
  </si>
  <si>
    <t>Rekonštr. a modern.-REVIT.-dot.EÚ</t>
  </si>
  <si>
    <t>Rekonštr. a modern.-REVIT. spoluúč.</t>
  </si>
  <si>
    <t>Pop.a platby za PVTS/súť.podkl.</t>
  </si>
  <si>
    <t>312001 8</t>
  </si>
  <si>
    <t>Tuz.bež.transf. zo ŠR-výpadok dane z p.FO..</t>
  </si>
  <si>
    <t>Tuz.bež.transf. zo ŠR-sam.funk.(soc.čin)</t>
  </si>
  <si>
    <t>322 001 0</t>
  </si>
  <si>
    <t>Tuz.kap.transf.ŠR - REVIT.CENTRA</t>
  </si>
  <si>
    <t>Príjem z predaja pozemkov</t>
  </si>
  <si>
    <t>Špeciálne služby-monitoring Rek.ZŠsMŠ</t>
  </si>
  <si>
    <t xml:space="preserve">322 001 6 </t>
  </si>
  <si>
    <t>Tuz.kap.transf.ŠR - múzeum</t>
  </si>
  <si>
    <t>Prísp.nefin.PO-člen.MALOKARP.PART.,TNC</t>
  </si>
  <si>
    <t>odvody-odmeny na dohody</t>
  </si>
  <si>
    <t>Odm. na DOVP -nakl.,odvoz div.skl.+odvody</t>
  </si>
  <si>
    <t>Špeciálne služby - násl.monitoring REVIT.</t>
  </si>
  <si>
    <t>Poistné-odm.na dohodu</t>
  </si>
  <si>
    <t>Odmeny na doh.-hosp.TJ</t>
  </si>
  <si>
    <t>Odvody poist.-odm.na dohodu</t>
  </si>
  <si>
    <t>Údrž.ihris=430, správca dohoda+odv.870</t>
  </si>
  <si>
    <t>Na úr.poist.,odvody-dohody</t>
  </si>
  <si>
    <t>výd.z 637 002 začlenené po org.pláne osláv</t>
  </si>
  <si>
    <t>Všeob.materiál /kult.pod./</t>
  </si>
  <si>
    <t>Rekonštr.MK Krátka ul. +stav.dozor</t>
  </si>
  <si>
    <t>Špec.služby-proj.dokum-opr.časti MKPodháj</t>
  </si>
  <si>
    <t>Konkurzy a súť-ver.obst.rek.MK Horná, Podh</t>
  </si>
  <si>
    <t>Odvody poist.</t>
  </si>
  <si>
    <t>Tarif.plat-múz.</t>
  </si>
  <si>
    <t>Rut.údrž.-opr.časti MK Podhájska pri cint.</t>
  </si>
  <si>
    <t>Propagácia, reklama-kalendár 900.výr.obce</t>
  </si>
  <si>
    <t>Rut.a št.údrž.budov,priest.-strecha  KS</t>
  </si>
  <si>
    <t>Rekonštr.chodníka D.Chríb,Hoštáky</t>
  </si>
  <si>
    <t>1151-1152</t>
  </si>
  <si>
    <t>11T1,11T2</t>
  </si>
  <si>
    <t>Popl.za odvoz odpadu</t>
  </si>
  <si>
    <t>Daň za umiestnenie jadr.zar.</t>
  </si>
  <si>
    <t>Pokuta, penále</t>
  </si>
  <si>
    <t>Tuz.bež.transf.ŠR- školstvo normatív</t>
  </si>
  <si>
    <t>Tuz.bež.transf.ŠR-prísp.na vých.-predškoláci</t>
  </si>
  <si>
    <t>Tuz.bež.transf.ŠR-školstvo-vzdeláv. poukazy</t>
  </si>
  <si>
    <t xml:space="preserve">Tuz.bež.transf.ŠR-nenormatív.p.-odchodné </t>
  </si>
  <si>
    <t>Tuz.bež.transf.ŠR-dopravné žiaci</t>
  </si>
  <si>
    <t>Tuz.bež.transf.ŠR- úsek ŽP,MKaÚK, staveb.</t>
  </si>
  <si>
    <t>Tuz.bež.transf.ŠR- matričná činnosť</t>
  </si>
  <si>
    <t>Tuz.bež.transf.ŠR-register obyvateľov</t>
  </si>
  <si>
    <t>Tuz.bež.transf.ŠR- stravné (hmot.núdza)</t>
  </si>
  <si>
    <t>Tuz.bež.transf.ŠR- škol.potreby (hmot.núdza)</t>
  </si>
  <si>
    <t>Tuz.bež.transf.ŠR-príd.na dieťa-osobit.príjemca</t>
  </si>
  <si>
    <t>Tuz.bež.transf. ŠR-voľby do NR SR</t>
  </si>
  <si>
    <t>Tuz.bež.transf. ŠR-voĽby do OSO</t>
  </si>
  <si>
    <t>Tuz.bež.transf. ŠR-žiaci zo soc.znevýh.prost.</t>
  </si>
  <si>
    <t>Refundácia mzdy skladníka CO</t>
  </si>
  <si>
    <t>Tuz.bež.trans.zo ŠR-ref.bež.výd- Rek.ZŠsMŠ</t>
  </si>
  <si>
    <t>Tuz.bež.transf.zoŠR-dot.MK-internet kniž.</t>
  </si>
  <si>
    <t>Tuz.bež.transf.zoŠR-dot.MK-kniha zdroj ved...</t>
  </si>
  <si>
    <t>Tuz.bež.transf.zoŠR-dot.MK-údržba bud.OŠK</t>
  </si>
  <si>
    <t>Tuz.bež.trans.zo ŠR-ref.bež.výd.-REVIT.</t>
  </si>
  <si>
    <t>Tuz.bež.transf.zo ŠR - Premena tradič.školy</t>
  </si>
  <si>
    <t>Tuz.bež.transf. ŠR- referendum</t>
  </si>
  <si>
    <t>Tuz.bež.transf. ŠR- sčítanie OBD</t>
  </si>
  <si>
    <t>Tuz.bež.transf.ŠR.aktivač.čin.-MOS,DOS</t>
  </si>
  <si>
    <t>očak.2012</t>
  </si>
  <si>
    <t>Výpočt.techn.</t>
  </si>
  <si>
    <t>Údrž.bud.OcÚ-soc.zar.</t>
  </si>
  <si>
    <t xml:space="preserve">Všeobecné služby </t>
  </si>
  <si>
    <t>Stravovanie</t>
  </si>
  <si>
    <t>Údrž.bud.OcÚ-soc.zar.-z ref.bež.výd.REVIT.</t>
  </si>
  <si>
    <t>Rut.a št.údrž.prev.strojov....</t>
  </si>
  <si>
    <t>Odmeny na DOVP-sklad.CO/refundácia/</t>
  </si>
  <si>
    <t>1151,2-41</t>
  </si>
  <si>
    <t>Štúdie, expertízy, posudky /REK.ZŠMŠ../</t>
  </si>
  <si>
    <t>Real. nových stavieb-zást.pruh-Nám.Vend</t>
  </si>
  <si>
    <t>Proj.dokum.-park.Hoštáky-st.cint.,Krátka</t>
  </si>
  <si>
    <t>Parkovis st.cintorín- z ref.kap.výd.REVIT.</t>
  </si>
  <si>
    <t>Rek.a modern.-chodník Trnav.cesta</t>
  </si>
  <si>
    <t>Odmeny mimo PP-DOVP-ver.obstar.</t>
  </si>
  <si>
    <t>Prev.stroje, prístr.,zariadenia,nár.../koše/</t>
  </si>
  <si>
    <t>41</t>
  </si>
  <si>
    <t>Odmeny mimo prac.pomer</t>
  </si>
  <si>
    <t>Prop.,reklama, inzercia-výber.konanie</t>
  </si>
  <si>
    <t xml:space="preserve">                       - dopravné z predch.r.</t>
  </si>
  <si>
    <t>Vlast.príj.orig-MŠ=4600, ŠK=765,ŠJ=800</t>
  </si>
  <si>
    <t>Šach.k= 632</t>
  </si>
  <si>
    <t>z tohoFK autobusy=4979,- FK ost=3374,-</t>
  </si>
  <si>
    <t>rutinná a štand.údržba prev.strojov</t>
  </si>
  <si>
    <t>Pracov. odevy, obuv a prac. pomôcky</t>
  </si>
  <si>
    <t>636</t>
  </si>
  <si>
    <t>Nájom za bud.,objekty-DYCHF.</t>
  </si>
  <si>
    <t>Náj.za prev.stroje, príst.,zariad.-DYCHF.</t>
  </si>
  <si>
    <t>Konkurzy a súť.- 2012-DYCHF.</t>
  </si>
  <si>
    <t>Rekonštr.objektu múzea</t>
  </si>
  <si>
    <t>Rekonštr.objektu múzea-z transf.</t>
  </si>
  <si>
    <t>Všeobecný materiál-tabuľa</t>
  </si>
  <si>
    <t>Všeobecné služby-fotokópie hist.máp</t>
  </si>
  <si>
    <t>Rut.a št.údrž.budov</t>
  </si>
  <si>
    <t>Pošt.a tel.služby-DYCHF.</t>
  </si>
  <si>
    <t>prepr.a nájom dopr.prostr.-potravin.pomoc</t>
  </si>
  <si>
    <t>Výd. na akt.činnosťprac.odevy,obuv,úr.pois.</t>
  </si>
  <si>
    <t xml:space="preserve"> 642 </t>
  </si>
  <si>
    <t>bež.transf.na členské prísp.-hasiči</t>
  </si>
  <si>
    <t>Očak.rozpočet r.2012 v EUR</t>
  </si>
  <si>
    <t xml:space="preserve"> Rozpočet r.2010 v EUR</t>
  </si>
  <si>
    <t>Poľ.združ=166 ,SČK=34,  SZZ=120 SZCHPH=</t>
  </si>
  <si>
    <t xml:space="preserve">Plnenie rozpočtu za r.2010, 2011, schválený rozpočet 2012, očakávaná skutočnosť 2012-výdavky </t>
  </si>
  <si>
    <t>ZŠ - vlastný príjem-prenes.komp.</t>
  </si>
  <si>
    <t>ZŠ -príjem orig.k./MŠ=4600,ŠK=765,ŠJ=800/</t>
  </si>
  <si>
    <t>Plnenie rozpočtu za r.2010, 2011, schválený rozpočet r.2012,očakávaná skutočnosť 2012-príjmy</t>
  </si>
  <si>
    <t>Očakávaná skutočnosť:rozpočet po úprave (naposledy rozp.opatrením č.10/2012), odhad plnenia v príj.položke 111 003 a vo výd.položkách</t>
  </si>
  <si>
    <t>vybud.zber.dvora, vybud.park. Hoštáky skut.plnenie k 18.11.2012.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</si>
</sst>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"/>
  </numFmts>
  <fonts count="5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 applyProtection="1">
      <alignment/>
      <protection locked="0"/>
    </xf>
    <xf numFmtId="16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3" fontId="0" fillId="0" borderId="1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35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wrapText="1"/>
    </xf>
    <xf numFmtId="3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3" fontId="2" fillId="34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96" fontId="0" fillId="0" borderId="10" xfId="0" applyNumberFormat="1" applyFill="1" applyBorder="1" applyAlignment="1" applyProtection="1">
      <alignment horizontal="right"/>
      <protection locked="0"/>
    </xf>
    <xf numFmtId="196" fontId="0" fillId="0" borderId="10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6" fontId="0" fillId="0" borderId="14" xfId="0" applyNumberFormat="1" applyBorder="1" applyAlignment="1">
      <alignment horizontal="right"/>
    </xf>
    <xf numFmtId="196" fontId="0" fillId="0" borderId="10" xfId="0" applyNumberFormat="1" applyBorder="1" applyAlignment="1">
      <alignment horizontal="right"/>
    </xf>
    <xf numFmtId="196" fontId="2" fillId="0" borderId="10" xfId="0" applyNumberFormat="1" applyFont="1" applyBorder="1" applyAlignment="1" applyProtection="1">
      <alignment horizontal="right"/>
      <protection locked="0"/>
    </xf>
    <xf numFmtId="196" fontId="0" fillId="0" borderId="10" xfId="0" applyNumberFormat="1" applyFont="1" applyBorder="1" applyAlignment="1" applyProtection="1">
      <alignment horizontal="right"/>
      <protection locked="0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Alignment="1">
      <alignment horizontal="right"/>
    </xf>
    <xf numFmtId="3" fontId="10" fillId="0" borderId="10" xfId="0" applyNumberFormat="1" applyFont="1" applyFill="1" applyBorder="1" applyAlignment="1">
      <alignment/>
    </xf>
    <xf numFmtId="16" fontId="0" fillId="0" borderId="10" xfId="0" applyNumberForma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96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49" fontId="0" fillId="36" borderId="10" xfId="0" applyNumberFormat="1" applyFill="1" applyBorder="1" applyAlignment="1" applyProtection="1">
      <alignment/>
      <protection locked="0"/>
    </xf>
    <xf numFmtId="3" fontId="8" fillId="36" borderId="0" xfId="0" applyNumberFormat="1" applyFont="1" applyFill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3" fontId="0" fillId="0" borderId="0" xfId="0" applyNumberFormat="1" applyFill="1" applyAlignment="1">
      <alignment horizontal="center"/>
    </xf>
    <xf numFmtId="3" fontId="13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3" fontId="13" fillId="34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39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35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8" borderId="10" xfId="0" applyNumberFormat="1" applyFont="1" applyFill="1" applyBorder="1" applyAlignment="1" applyProtection="1">
      <alignment/>
      <protection locked="0"/>
    </xf>
    <xf numFmtId="16" fontId="0" fillId="0" borderId="10" xfId="0" applyNumberFormat="1" applyFill="1" applyBorder="1" applyAlignment="1" applyProtection="1">
      <alignment horizontal="left"/>
      <protection locked="0"/>
    </xf>
    <xf numFmtId="3" fontId="0" fillId="37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left"/>
      <protection locked="0"/>
    </xf>
    <xf numFmtId="3" fontId="2" fillId="38" borderId="10" xfId="0" applyNumberFormat="1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5" borderId="15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shrinkToFit="1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5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PageLayoutView="0" workbookViewId="0" topLeftCell="A49">
      <selection activeCell="H74" sqref="H74"/>
    </sheetView>
  </sheetViews>
  <sheetFormatPr defaultColWidth="9.140625" defaultRowHeight="12.75"/>
  <cols>
    <col min="1" max="1" width="9.7109375" style="0" customWidth="1"/>
    <col min="2" max="2" width="1.57421875" style="0" customWidth="1"/>
    <col min="3" max="3" width="10.7109375" style="0" customWidth="1"/>
    <col min="4" max="4" width="38.421875" style="0" customWidth="1"/>
    <col min="5" max="5" width="9.7109375" style="0" customWidth="1"/>
    <col min="6" max="6" width="9.7109375" style="73" bestFit="1" customWidth="1"/>
    <col min="7" max="7" width="8.7109375" style="1" customWidth="1"/>
    <col min="8" max="8" width="9.421875" style="1" customWidth="1"/>
    <col min="9" max="9" width="4.421875" style="0" customWidth="1"/>
  </cols>
  <sheetData>
    <row r="1" spans="1:8" ht="15.75" customHeight="1">
      <c r="A1" s="176" t="s">
        <v>530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76"/>
      <c r="B2" s="176"/>
      <c r="C2" s="176"/>
      <c r="D2" s="176"/>
      <c r="E2" s="176"/>
      <c r="F2" s="176"/>
      <c r="G2" s="176"/>
      <c r="H2" s="176"/>
    </row>
    <row r="3" spans="1:6" ht="15.75">
      <c r="A3" s="173" t="s">
        <v>95</v>
      </c>
      <c r="B3" s="173"/>
      <c r="C3" s="173"/>
      <c r="D3" s="173"/>
      <c r="E3" s="98"/>
      <c r="F3" s="73" t="s">
        <v>95</v>
      </c>
    </row>
    <row r="4" spans="1:8" s="10" customFormat="1" ht="12.75">
      <c r="A4" s="174" t="s">
        <v>163</v>
      </c>
      <c r="B4" s="54"/>
      <c r="C4" s="174" t="s">
        <v>237</v>
      </c>
      <c r="D4" s="179" t="s">
        <v>0</v>
      </c>
      <c r="E4" s="42">
        <v>2010</v>
      </c>
      <c r="F4" s="42">
        <v>2011</v>
      </c>
      <c r="G4" s="42">
        <v>2012</v>
      </c>
      <c r="H4" s="42" t="s">
        <v>485</v>
      </c>
    </row>
    <row r="5" spans="1:8" s="10" customFormat="1" ht="12.75">
      <c r="A5" s="175"/>
      <c r="B5" s="45"/>
      <c r="C5" s="175" t="s">
        <v>1</v>
      </c>
      <c r="D5" s="180"/>
      <c r="E5" s="20" t="s">
        <v>74</v>
      </c>
      <c r="F5" s="20" t="s">
        <v>74</v>
      </c>
      <c r="G5" s="20" t="s">
        <v>74</v>
      </c>
      <c r="H5" s="20" t="s">
        <v>74</v>
      </c>
    </row>
    <row r="6" spans="1:10" s="10" customFormat="1" ht="12.75">
      <c r="A6" s="177" t="s">
        <v>166</v>
      </c>
      <c r="B6" s="178"/>
      <c r="C6" s="178"/>
      <c r="D6" s="45"/>
      <c r="E6" s="45"/>
      <c r="F6" s="142"/>
      <c r="G6" s="45"/>
      <c r="H6" s="45"/>
      <c r="J6" s="74" t="s">
        <v>202</v>
      </c>
    </row>
    <row r="7" spans="1:10" ht="12.75">
      <c r="A7" s="126">
        <v>41</v>
      </c>
      <c r="B7" s="126"/>
      <c r="C7" s="136">
        <v>111003</v>
      </c>
      <c r="D7" s="126" t="s">
        <v>352</v>
      </c>
      <c r="E7" s="143">
        <v>338957</v>
      </c>
      <c r="F7" s="136">
        <v>414947</v>
      </c>
      <c r="G7" s="136">
        <v>390000</v>
      </c>
      <c r="H7" s="136">
        <v>418000</v>
      </c>
      <c r="J7" s="47" t="s">
        <v>199</v>
      </c>
    </row>
    <row r="8" spans="1:10" ht="12.75">
      <c r="A8" s="126">
        <v>41</v>
      </c>
      <c r="B8" s="126"/>
      <c r="C8" s="109">
        <v>121001</v>
      </c>
      <c r="D8" s="126" t="s">
        <v>75</v>
      </c>
      <c r="E8" s="143">
        <v>32009</v>
      </c>
      <c r="F8" s="136">
        <v>31959</v>
      </c>
      <c r="G8" s="136">
        <v>32100</v>
      </c>
      <c r="H8" s="136">
        <v>32100</v>
      </c>
      <c r="I8" s="1" t="s">
        <v>95</v>
      </c>
      <c r="J8" s="47" t="s">
        <v>199</v>
      </c>
    </row>
    <row r="9" spans="1:10" ht="12.75">
      <c r="A9" s="126">
        <v>41</v>
      </c>
      <c r="B9" s="126"/>
      <c r="C9" s="109">
        <v>121002</v>
      </c>
      <c r="D9" s="126" t="s">
        <v>76</v>
      </c>
      <c r="E9" s="143">
        <v>24005</v>
      </c>
      <c r="F9" s="136">
        <v>24074</v>
      </c>
      <c r="G9" s="136">
        <v>25070</v>
      </c>
      <c r="H9" s="136">
        <v>28400</v>
      </c>
      <c r="I9" s="1" t="s">
        <v>95</v>
      </c>
      <c r="J9" s="47" t="s">
        <v>199</v>
      </c>
    </row>
    <row r="10" spans="1:10" ht="12.75">
      <c r="A10" s="126">
        <v>41</v>
      </c>
      <c r="B10" s="126"/>
      <c r="C10" s="109">
        <v>121003</v>
      </c>
      <c r="D10" s="126" t="s">
        <v>77</v>
      </c>
      <c r="E10" s="143">
        <v>204</v>
      </c>
      <c r="F10" s="136">
        <v>197</v>
      </c>
      <c r="G10" s="136">
        <v>200</v>
      </c>
      <c r="H10" s="136">
        <v>200</v>
      </c>
      <c r="J10" s="47" t="s">
        <v>199</v>
      </c>
    </row>
    <row r="11" spans="1:10" ht="12.75">
      <c r="A11" s="126">
        <v>41</v>
      </c>
      <c r="B11" s="126"/>
      <c r="C11" s="109">
        <v>133001</v>
      </c>
      <c r="D11" s="126" t="s">
        <v>78</v>
      </c>
      <c r="E11" s="143">
        <v>1396</v>
      </c>
      <c r="F11" s="136">
        <v>1416</v>
      </c>
      <c r="G11" s="136">
        <v>1380</v>
      </c>
      <c r="H11" s="136">
        <v>1460</v>
      </c>
      <c r="J11" s="47" t="s">
        <v>199</v>
      </c>
    </row>
    <row r="12" spans="1:10" ht="12.75">
      <c r="A12" s="126">
        <v>41</v>
      </c>
      <c r="B12" s="126"/>
      <c r="C12" s="109">
        <v>133012</v>
      </c>
      <c r="D12" s="126" t="s">
        <v>79</v>
      </c>
      <c r="E12" s="143">
        <v>140</v>
      </c>
      <c r="F12" s="136">
        <v>160</v>
      </c>
      <c r="G12" s="136">
        <v>100</v>
      </c>
      <c r="H12" s="136">
        <v>1086</v>
      </c>
      <c r="J12" s="47" t="s">
        <v>199</v>
      </c>
    </row>
    <row r="13" spans="1:10" ht="12.75">
      <c r="A13" s="126">
        <v>41</v>
      </c>
      <c r="B13" s="126"/>
      <c r="C13" s="109">
        <v>133013</v>
      </c>
      <c r="D13" s="126" t="s">
        <v>458</v>
      </c>
      <c r="E13" s="143">
        <v>27781</v>
      </c>
      <c r="F13" s="136">
        <v>29842</v>
      </c>
      <c r="G13" s="136">
        <v>34000</v>
      </c>
      <c r="H13" s="136">
        <v>34000</v>
      </c>
      <c r="J13" s="47" t="s">
        <v>199</v>
      </c>
    </row>
    <row r="14" spans="1:10" ht="12.75">
      <c r="A14" s="126">
        <v>41</v>
      </c>
      <c r="B14" s="126"/>
      <c r="C14" s="109">
        <v>133014</v>
      </c>
      <c r="D14" s="126" t="s">
        <v>459</v>
      </c>
      <c r="E14" s="143">
        <v>32022</v>
      </c>
      <c r="F14" s="136">
        <v>32022</v>
      </c>
      <c r="G14" s="136">
        <v>32022</v>
      </c>
      <c r="H14" s="136">
        <v>32022</v>
      </c>
      <c r="J14" s="47" t="s">
        <v>199</v>
      </c>
    </row>
    <row r="15" spans="1:10" ht="12.75" hidden="1">
      <c r="A15" s="126">
        <v>41</v>
      </c>
      <c r="B15" s="126"/>
      <c r="C15" s="109">
        <v>134001</v>
      </c>
      <c r="D15" s="126" t="s">
        <v>80</v>
      </c>
      <c r="E15" s="143">
        <v>0</v>
      </c>
      <c r="F15" s="136">
        <v>0</v>
      </c>
      <c r="G15" s="136">
        <v>0</v>
      </c>
      <c r="H15" s="136">
        <v>0</v>
      </c>
      <c r="J15" s="47" t="s">
        <v>199</v>
      </c>
    </row>
    <row r="16" spans="1:10" ht="12.75">
      <c r="A16" s="126">
        <v>41</v>
      </c>
      <c r="B16" s="126"/>
      <c r="C16" s="109">
        <v>139002</v>
      </c>
      <c r="D16" s="143" t="s">
        <v>398</v>
      </c>
      <c r="E16" s="143">
        <v>511</v>
      </c>
      <c r="F16" s="136">
        <v>0</v>
      </c>
      <c r="G16" s="136">
        <v>0</v>
      </c>
      <c r="H16" s="136">
        <v>0</v>
      </c>
      <c r="J16" s="47" t="s">
        <v>199</v>
      </c>
    </row>
    <row r="17" spans="1:10" ht="12.75">
      <c r="A17" s="126">
        <v>41</v>
      </c>
      <c r="B17" s="126"/>
      <c r="C17" s="109">
        <v>212002</v>
      </c>
      <c r="D17" s="126" t="s">
        <v>81</v>
      </c>
      <c r="E17" s="143">
        <v>44</v>
      </c>
      <c r="F17" s="136">
        <v>568</v>
      </c>
      <c r="G17" s="136">
        <v>449</v>
      </c>
      <c r="H17" s="136">
        <v>489</v>
      </c>
      <c r="J17" s="47" t="s">
        <v>199</v>
      </c>
    </row>
    <row r="18" spans="1:10" ht="12.75">
      <c r="A18" s="126">
        <v>41</v>
      </c>
      <c r="B18" s="126"/>
      <c r="C18" s="109">
        <v>212003</v>
      </c>
      <c r="D18" s="126" t="s">
        <v>82</v>
      </c>
      <c r="E18" s="143">
        <v>13135</v>
      </c>
      <c r="F18" s="136">
        <v>14023</v>
      </c>
      <c r="G18" s="136">
        <v>10500</v>
      </c>
      <c r="H18" s="136">
        <v>10500</v>
      </c>
      <c r="J18" s="47" t="s">
        <v>199</v>
      </c>
    </row>
    <row r="19" spans="1:10" ht="12.75">
      <c r="A19" s="126">
        <v>41</v>
      </c>
      <c r="B19" s="126"/>
      <c r="C19" s="127" t="s">
        <v>281</v>
      </c>
      <c r="D19" s="126" t="s">
        <v>282</v>
      </c>
      <c r="E19" s="143">
        <v>0</v>
      </c>
      <c r="F19" s="136">
        <v>4145</v>
      </c>
      <c r="G19" s="136">
        <v>150</v>
      </c>
      <c r="H19" s="136">
        <v>600</v>
      </c>
      <c r="J19" s="47" t="s">
        <v>199</v>
      </c>
    </row>
    <row r="20" spans="1:10" ht="12.75">
      <c r="A20" s="126">
        <v>41</v>
      </c>
      <c r="B20" s="126"/>
      <c r="C20" s="109">
        <v>212004</v>
      </c>
      <c r="D20" s="126" t="s">
        <v>235</v>
      </c>
      <c r="E20" s="143">
        <v>404</v>
      </c>
      <c r="F20" s="136">
        <v>393</v>
      </c>
      <c r="G20" s="136">
        <v>300</v>
      </c>
      <c r="H20" s="136">
        <v>300</v>
      </c>
      <c r="J20" s="47" t="s">
        <v>199</v>
      </c>
    </row>
    <row r="21" spans="1:10" ht="12.75">
      <c r="A21" s="126">
        <v>41</v>
      </c>
      <c r="B21" s="126"/>
      <c r="C21" s="109">
        <v>221004</v>
      </c>
      <c r="D21" s="126" t="s">
        <v>83</v>
      </c>
      <c r="E21" s="143">
        <v>6654</v>
      </c>
      <c r="F21" s="136">
        <v>4690</v>
      </c>
      <c r="G21" s="136">
        <v>2000</v>
      </c>
      <c r="H21" s="136">
        <v>2000</v>
      </c>
      <c r="J21" s="47" t="s">
        <v>199</v>
      </c>
    </row>
    <row r="22" spans="1:10" ht="12.75">
      <c r="A22" s="126">
        <v>41</v>
      </c>
      <c r="B22" s="126"/>
      <c r="C22" s="109">
        <v>222003</v>
      </c>
      <c r="D22" s="126" t="s">
        <v>460</v>
      </c>
      <c r="E22" s="143">
        <v>126</v>
      </c>
      <c r="F22" s="136">
        <v>60</v>
      </c>
      <c r="G22" s="136">
        <v>0</v>
      </c>
      <c r="H22" s="136">
        <v>95</v>
      </c>
      <c r="J22" s="47" t="s">
        <v>199</v>
      </c>
    </row>
    <row r="23" spans="1:10" ht="12.75">
      <c r="A23" s="126">
        <v>41</v>
      </c>
      <c r="B23" s="126"/>
      <c r="C23" s="127" t="s">
        <v>238</v>
      </c>
      <c r="D23" s="126" t="s">
        <v>426</v>
      </c>
      <c r="E23" s="143">
        <v>353</v>
      </c>
      <c r="F23" s="136">
        <v>0</v>
      </c>
      <c r="G23" s="136">
        <v>0</v>
      </c>
      <c r="H23" s="136">
        <v>360</v>
      </c>
      <c r="J23" s="47" t="s">
        <v>199</v>
      </c>
    </row>
    <row r="24" spans="1:10" ht="12.75">
      <c r="A24" s="126">
        <v>41</v>
      </c>
      <c r="B24" s="126"/>
      <c r="C24" s="127" t="s">
        <v>239</v>
      </c>
      <c r="D24" s="126" t="s">
        <v>320</v>
      </c>
      <c r="E24" s="143">
        <v>699</v>
      </c>
      <c r="F24" s="136">
        <v>756</v>
      </c>
      <c r="G24" s="136">
        <v>600</v>
      </c>
      <c r="H24" s="136">
        <v>600</v>
      </c>
      <c r="J24" s="47" t="s">
        <v>199</v>
      </c>
    </row>
    <row r="25" spans="1:10" ht="12.75">
      <c r="A25" s="126">
        <v>41</v>
      </c>
      <c r="B25" s="126"/>
      <c r="C25" s="127" t="s">
        <v>240</v>
      </c>
      <c r="D25" s="126" t="s">
        <v>84</v>
      </c>
      <c r="E25" s="143">
        <v>782</v>
      </c>
      <c r="F25" s="136">
        <v>544</v>
      </c>
      <c r="G25" s="136">
        <v>340</v>
      </c>
      <c r="H25" s="136">
        <v>490</v>
      </c>
      <c r="J25" s="47" t="s">
        <v>199</v>
      </c>
    </row>
    <row r="26" spans="1:10" ht="12.75">
      <c r="A26" s="126">
        <v>41</v>
      </c>
      <c r="B26" s="126"/>
      <c r="C26" s="127" t="s">
        <v>241</v>
      </c>
      <c r="D26" s="126" t="s">
        <v>85</v>
      </c>
      <c r="E26" s="143">
        <v>1333</v>
      </c>
      <c r="F26" s="136">
        <v>1421</v>
      </c>
      <c r="G26" s="136">
        <v>1000</v>
      </c>
      <c r="H26" s="136">
        <v>680</v>
      </c>
      <c r="J26" s="47" t="s">
        <v>199</v>
      </c>
    </row>
    <row r="27" spans="1:10" ht="12.75">
      <c r="A27" s="126">
        <v>41</v>
      </c>
      <c r="B27" s="126"/>
      <c r="C27" s="127" t="s">
        <v>230</v>
      </c>
      <c r="D27" s="126" t="s">
        <v>229</v>
      </c>
      <c r="E27" s="143">
        <v>144</v>
      </c>
      <c r="F27" s="136">
        <v>182</v>
      </c>
      <c r="G27" s="136">
        <v>500</v>
      </c>
      <c r="H27" s="136">
        <v>1010</v>
      </c>
      <c r="J27" s="47" t="s">
        <v>199</v>
      </c>
    </row>
    <row r="28" spans="1:10" ht="12.75">
      <c r="A28" s="126">
        <v>41</v>
      </c>
      <c r="B28" s="126"/>
      <c r="C28" s="127" t="s">
        <v>231</v>
      </c>
      <c r="D28" s="126" t="s">
        <v>236</v>
      </c>
      <c r="E28" s="143">
        <v>110</v>
      </c>
      <c r="F28" s="136">
        <v>405</v>
      </c>
      <c r="G28" s="136">
        <v>70</v>
      </c>
      <c r="H28" s="136">
        <v>70</v>
      </c>
      <c r="J28" s="47" t="s">
        <v>199</v>
      </c>
    </row>
    <row r="29" spans="1:10" ht="12.75">
      <c r="A29" s="126">
        <v>41</v>
      </c>
      <c r="B29" s="126"/>
      <c r="C29" s="126">
        <v>242</v>
      </c>
      <c r="D29" s="126" t="s">
        <v>88</v>
      </c>
      <c r="E29" s="143">
        <v>228</v>
      </c>
      <c r="F29" s="136">
        <v>245</v>
      </c>
      <c r="G29" s="136">
        <v>250</v>
      </c>
      <c r="H29" s="136">
        <v>250</v>
      </c>
      <c r="J29" s="47" t="s">
        <v>199</v>
      </c>
    </row>
    <row r="30" spans="1:10" ht="12.75">
      <c r="A30" s="126">
        <v>41</v>
      </c>
      <c r="B30" s="126"/>
      <c r="C30" s="109">
        <v>292008</v>
      </c>
      <c r="D30" s="126" t="s">
        <v>86</v>
      </c>
      <c r="E30" s="143">
        <v>68</v>
      </c>
      <c r="F30" s="136">
        <v>89</v>
      </c>
      <c r="G30" s="136">
        <v>60</v>
      </c>
      <c r="H30" s="136">
        <v>150</v>
      </c>
      <c r="J30" s="47" t="s">
        <v>199</v>
      </c>
    </row>
    <row r="31" spans="1:10" ht="12.75">
      <c r="A31" s="126">
        <v>41</v>
      </c>
      <c r="B31" s="126"/>
      <c r="C31" s="109">
        <v>292017</v>
      </c>
      <c r="D31" s="96" t="s">
        <v>353</v>
      </c>
      <c r="E31" s="96">
        <v>2257</v>
      </c>
      <c r="F31" s="115">
        <v>42</v>
      </c>
      <c r="G31" s="115">
        <v>0</v>
      </c>
      <c r="H31" s="115">
        <v>0</v>
      </c>
      <c r="J31" s="47" t="s">
        <v>199</v>
      </c>
    </row>
    <row r="32" spans="1:10" ht="12.75">
      <c r="A32" s="128">
        <v>41</v>
      </c>
      <c r="B32" s="128"/>
      <c r="C32" s="141">
        <v>292012</v>
      </c>
      <c r="D32" s="128" t="s">
        <v>97</v>
      </c>
      <c r="E32" s="130">
        <v>544</v>
      </c>
      <c r="F32" s="115">
        <v>608</v>
      </c>
      <c r="G32" s="115">
        <v>0</v>
      </c>
      <c r="H32" s="115">
        <v>7135</v>
      </c>
      <c r="J32" s="47" t="s">
        <v>199</v>
      </c>
    </row>
    <row r="33" spans="1:10" ht="12.75">
      <c r="A33" s="128">
        <v>41</v>
      </c>
      <c r="B33" s="128"/>
      <c r="C33" s="141">
        <v>292019</v>
      </c>
      <c r="D33" s="128" t="s">
        <v>87</v>
      </c>
      <c r="E33" s="130">
        <v>448</v>
      </c>
      <c r="F33" s="115">
        <v>747</v>
      </c>
      <c r="G33" s="115">
        <v>100</v>
      </c>
      <c r="H33" s="115">
        <v>100</v>
      </c>
      <c r="J33" s="47" t="s">
        <v>199</v>
      </c>
    </row>
    <row r="34" spans="1:10" ht="12.75">
      <c r="A34" s="128">
        <v>41</v>
      </c>
      <c r="B34" s="128"/>
      <c r="C34" s="141">
        <v>292021</v>
      </c>
      <c r="D34" s="130" t="s">
        <v>399</v>
      </c>
      <c r="E34" s="130">
        <v>2</v>
      </c>
      <c r="F34" s="115">
        <v>0</v>
      </c>
      <c r="G34" s="115">
        <v>0</v>
      </c>
      <c r="H34" s="115">
        <v>0</v>
      </c>
      <c r="J34" s="47" t="s">
        <v>199</v>
      </c>
    </row>
    <row r="35" spans="1:10" ht="12.75">
      <c r="A35" s="128">
        <v>41</v>
      </c>
      <c r="B35" s="128"/>
      <c r="C35" s="141">
        <v>292027</v>
      </c>
      <c r="D35" s="128" t="s">
        <v>283</v>
      </c>
      <c r="E35" s="130">
        <v>1841</v>
      </c>
      <c r="F35" s="115">
        <v>2993</v>
      </c>
      <c r="G35" s="115">
        <v>0</v>
      </c>
      <c r="H35" s="115">
        <v>0</v>
      </c>
      <c r="J35" s="47" t="s">
        <v>199</v>
      </c>
    </row>
    <row r="36" spans="1:10" ht="12.75">
      <c r="A36" s="128">
        <v>71</v>
      </c>
      <c r="B36" s="128"/>
      <c r="C36" s="141">
        <v>223001</v>
      </c>
      <c r="D36" s="128" t="s">
        <v>103</v>
      </c>
      <c r="E36" s="130">
        <v>1038</v>
      </c>
      <c r="F36" s="144">
        <v>1069</v>
      </c>
      <c r="G36" s="115">
        <v>0</v>
      </c>
      <c r="H36" s="115">
        <v>1369</v>
      </c>
      <c r="J36" s="47" t="s">
        <v>199</v>
      </c>
    </row>
    <row r="37" spans="1:10" ht="12.75">
      <c r="A37" s="128">
        <v>111</v>
      </c>
      <c r="B37" s="128"/>
      <c r="C37" s="129" t="s">
        <v>243</v>
      </c>
      <c r="D37" s="130" t="s">
        <v>461</v>
      </c>
      <c r="E37" s="130">
        <v>284352</v>
      </c>
      <c r="F37" s="115">
        <v>273518</v>
      </c>
      <c r="G37" s="115">
        <v>273417</v>
      </c>
      <c r="H37" s="115">
        <v>279703</v>
      </c>
      <c r="J37" s="47" t="s">
        <v>199</v>
      </c>
    </row>
    <row r="38" spans="1:10" ht="12.75">
      <c r="A38" s="128">
        <v>111</v>
      </c>
      <c r="B38" s="128"/>
      <c r="C38" s="129" t="s">
        <v>227</v>
      </c>
      <c r="D38" s="130" t="s">
        <v>462</v>
      </c>
      <c r="E38" s="130">
        <v>3906</v>
      </c>
      <c r="F38" s="115">
        <v>3838</v>
      </c>
      <c r="G38" s="115">
        <v>2840</v>
      </c>
      <c r="H38" s="115">
        <v>3719</v>
      </c>
      <c r="J38" s="47" t="s">
        <v>199</v>
      </c>
    </row>
    <row r="39" spans="1:10" ht="12.75">
      <c r="A39" s="128">
        <v>111</v>
      </c>
      <c r="B39" s="128"/>
      <c r="C39" s="129" t="s">
        <v>228</v>
      </c>
      <c r="D39" s="130" t="s">
        <v>463</v>
      </c>
      <c r="E39" s="130">
        <v>3069</v>
      </c>
      <c r="F39" s="115">
        <v>3108</v>
      </c>
      <c r="G39" s="115">
        <v>2940</v>
      </c>
      <c r="H39" s="115">
        <v>3231</v>
      </c>
      <c r="J39" s="47" t="s">
        <v>199</v>
      </c>
    </row>
    <row r="40" spans="1:10" ht="12.75">
      <c r="A40" s="128">
        <v>111</v>
      </c>
      <c r="B40" s="128"/>
      <c r="C40" s="129" t="s">
        <v>284</v>
      </c>
      <c r="D40" s="130" t="s">
        <v>464</v>
      </c>
      <c r="E40" s="130">
        <v>0</v>
      </c>
      <c r="F40" s="115">
        <v>3073</v>
      </c>
      <c r="G40" s="115">
        <v>2191</v>
      </c>
      <c r="H40" s="115">
        <v>2300</v>
      </c>
      <c r="J40" s="47" t="s">
        <v>199</v>
      </c>
    </row>
    <row r="41" spans="1:10" ht="12.75">
      <c r="A41" s="128">
        <v>111</v>
      </c>
      <c r="B41" s="128"/>
      <c r="C41" s="129" t="s">
        <v>244</v>
      </c>
      <c r="D41" s="130" t="s">
        <v>465</v>
      </c>
      <c r="E41" s="130">
        <v>1593</v>
      </c>
      <c r="F41" s="115">
        <v>1288</v>
      </c>
      <c r="G41" s="115">
        <v>920</v>
      </c>
      <c r="H41" s="115">
        <v>920</v>
      </c>
      <c r="J41" s="47" t="s">
        <v>199</v>
      </c>
    </row>
    <row r="42" spans="1:10" ht="12.75">
      <c r="A42" s="128">
        <v>111</v>
      </c>
      <c r="B42" s="128"/>
      <c r="C42" s="129" t="s">
        <v>242</v>
      </c>
      <c r="D42" s="128" t="s">
        <v>466</v>
      </c>
      <c r="E42" s="130">
        <v>373</v>
      </c>
      <c r="F42" s="115">
        <v>2454</v>
      </c>
      <c r="G42" s="115">
        <v>2450</v>
      </c>
      <c r="H42" s="115">
        <v>2450</v>
      </c>
      <c r="J42" s="47" t="s">
        <v>199</v>
      </c>
    </row>
    <row r="43" spans="1:10" ht="12.75">
      <c r="A43" s="128">
        <v>111</v>
      </c>
      <c r="B43" s="128"/>
      <c r="C43" s="129" t="s">
        <v>245</v>
      </c>
      <c r="D43" s="128" t="s">
        <v>467</v>
      </c>
      <c r="E43" s="130">
        <v>3612</v>
      </c>
      <c r="F43" s="115">
        <v>3778</v>
      </c>
      <c r="G43" s="115">
        <v>3778</v>
      </c>
      <c r="H43" s="115">
        <v>3784</v>
      </c>
      <c r="J43" s="47" t="s">
        <v>199</v>
      </c>
    </row>
    <row r="44" spans="1:10" ht="12.75">
      <c r="A44" s="128">
        <v>111</v>
      </c>
      <c r="B44" s="128"/>
      <c r="C44" s="129" t="s">
        <v>247</v>
      </c>
      <c r="D44" s="128" t="s">
        <v>468</v>
      </c>
      <c r="E44" s="130">
        <v>745</v>
      </c>
      <c r="F44" s="115">
        <v>739</v>
      </c>
      <c r="G44" s="115">
        <v>730</v>
      </c>
      <c r="H44" s="115">
        <v>749</v>
      </c>
      <c r="J44" s="47" t="s">
        <v>199</v>
      </c>
    </row>
    <row r="45" spans="1:10" ht="12.75">
      <c r="A45" s="128">
        <v>111</v>
      </c>
      <c r="B45" s="128"/>
      <c r="C45" s="129" t="s">
        <v>246</v>
      </c>
      <c r="D45" s="128" t="s">
        <v>469</v>
      </c>
      <c r="E45" s="130">
        <v>1207</v>
      </c>
      <c r="F45" s="115">
        <v>1247</v>
      </c>
      <c r="G45" s="115">
        <v>900</v>
      </c>
      <c r="H45" s="115">
        <v>900</v>
      </c>
      <c r="J45" s="47" t="s">
        <v>199</v>
      </c>
    </row>
    <row r="46" spans="1:10" ht="12.75">
      <c r="A46" s="128">
        <v>111</v>
      </c>
      <c r="B46" s="128"/>
      <c r="C46" s="129" t="s">
        <v>246</v>
      </c>
      <c r="D46" s="128" t="s">
        <v>470</v>
      </c>
      <c r="E46" s="130">
        <v>232</v>
      </c>
      <c r="F46" s="144">
        <v>266</v>
      </c>
      <c r="G46" s="115">
        <v>200</v>
      </c>
      <c r="H46" s="115">
        <v>200</v>
      </c>
      <c r="J46" s="47" t="s">
        <v>199</v>
      </c>
    </row>
    <row r="47" spans="1:10" ht="12.75">
      <c r="A47" s="128">
        <v>111</v>
      </c>
      <c r="B47" s="128"/>
      <c r="C47" s="129" t="s">
        <v>225</v>
      </c>
      <c r="D47" s="128" t="s">
        <v>471</v>
      </c>
      <c r="E47" s="130">
        <v>88</v>
      </c>
      <c r="F47" s="115">
        <v>44</v>
      </c>
      <c r="G47" s="115">
        <v>0</v>
      </c>
      <c r="H47" s="115">
        <v>135</v>
      </c>
      <c r="J47" s="47" t="s">
        <v>199</v>
      </c>
    </row>
    <row r="48" spans="1:10" ht="12.75">
      <c r="A48" s="128">
        <v>111</v>
      </c>
      <c r="B48" s="128"/>
      <c r="C48" s="129" t="s">
        <v>355</v>
      </c>
      <c r="D48" s="128" t="s">
        <v>472</v>
      </c>
      <c r="E48" s="130">
        <v>1238</v>
      </c>
      <c r="F48" s="115">
        <v>0</v>
      </c>
      <c r="G48" s="115">
        <v>1300</v>
      </c>
      <c r="H48" s="115">
        <v>1390</v>
      </c>
      <c r="J48" s="47" t="s">
        <v>199</v>
      </c>
    </row>
    <row r="49" spans="1:10" ht="12.75">
      <c r="A49" s="128">
        <v>111</v>
      </c>
      <c r="B49" s="128"/>
      <c r="C49" s="129" t="s">
        <v>356</v>
      </c>
      <c r="D49" s="128" t="s">
        <v>473</v>
      </c>
      <c r="E49" s="130">
        <v>1226</v>
      </c>
      <c r="F49" s="115">
        <v>0</v>
      </c>
      <c r="G49" s="115">
        <v>0</v>
      </c>
      <c r="H49" s="115">
        <v>0</v>
      </c>
      <c r="J49" s="47" t="s">
        <v>199</v>
      </c>
    </row>
    <row r="50" spans="1:10" ht="12.75">
      <c r="A50" s="128">
        <v>111</v>
      </c>
      <c r="B50" s="128"/>
      <c r="C50" s="129" t="s">
        <v>401</v>
      </c>
      <c r="D50" s="128" t="s">
        <v>482</v>
      </c>
      <c r="E50" s="130">
        <v>419</v>
      </c>
      <c r="F50" s="115">
        <v>0</v>
      </c>
      <c r="G50" s="115">
        <v>0</v>
      </c>
      <c r="H50" s="115">
        <v>0</v>
      </c>
      <c r="J50" s="47" t="s">
        <v>199</v>
      </c>
    </row>
    <row r="51" spans="1:10" ht="12.75">
      <c r="A51" s="128">
        <v>111</v>
      </c>
      <c r="B51" s="128"/>
      <c r="C51" s="129" t="s">
        <v>401</v>
      </c>
      <c r="D51" s="128" t="s">
        <v>483</v>
      </c>
      <c r="E51" s="130">
        <v>0</v>
      </c>
      <c r="F51" s="115">
        <v>2207</v>
      </c>
      <c r="G51" s="115">
        <v>0</v>
      </c>
      <c r="H51" s="115">
        <v>0</v>
      </c>
      <c r="J51" s="47" t="s">
        <v>199</v>
      </c>
    </row>
    <row r="52" spans="1:10" ht="12.75">
      <c r="A52" s="128">
        <v>111</v>
      </c>
      <c r="B52" s="128"/>
      <c r="C52" s="129" t="s">
        <v>356</v>
      </c>
      <c r="D52" s="128" t="s">
        <v>474</v>
      </c>
      <c r="E52" s="130">
        <v>0</v>
      </c>
      <c r="F52" s="115">
        <v>120</v>
      </c>
      <c r="G52" s="115">
        <v>0</v>
      </c>
      <c r="H52" s="115">
        <v>267</v>
      </c>
      <c r="J52" s="47" t="s">
        <v>199</v>
      </c>
    </row>
    <row r="53" spans="1:10" ht="12.75">
      <c r="A53" s="128">
        <v>111</v>
      </c>
      <c r="B53" s="128"/>
      <c r="C53" s="129" t="s">
        <v>226</v>
      </c>
      <c r="D53" s="128" t="s">
        <v>475</v>
      </c>
      <c r="E53" s="130">
        <v>187</v>
      </c>
      <c r="F53" s="115">
        <v>0</v>
      </c>
      <c r="G53" s="115">
        <v>0</v>
      </c>
      <c r="H53" s="115">
        <v>0</v>
      </c>
      <c r="J53" s="47" t="s">
        <v>199</v>
      </c>
    </row>
    <row r="54" spans="1:10" ht="12.75">
      <c r="A54" s="128">
        <v>111</v>
      </c>
      <c r="B54" s="128"/>
      <c r="C54" s="129" t="s">
        <v>427</v>
      </c>
      <c r="D54" s="128" t="s">
        <v>428</v>
      </c>
      <c r="E54" s="130">
        <v>24182</v>
      </c>
      <c r="F54" s="115">
        <v>0</v>
      </c>
      <c r="G54" s="115">
        <v>0</v>
      </c>
      <c r="H54" s="115">
        <v>0</v>
      </c>
      <c r="J54" s="47" t="s">
        <v>199</v>
      </c>
    </row>
    <row r="55" spans="1:10" ht="12.75">
      <c r="A55" s="128">
        <v>111</v>
      </c>
      <c r="B55" s="128"/>
      <c r="C55" s="129" t="s">
        <v>354</v>
      </c>
      <c r="D55" s="128" t="s">
        <v>429</v>
      </c>
      <c r="E55" s="130">
        <v>1226</v>
      </c>
      <c r="F55" s="115">
        <v>698</v>
      </c>
      <c r="G55" s="115">
        <v>0</v>
      </c>
      <c r="H55" s="115">
        <v>0</v>
      </c>
      <c r="J55" s="47" t="s">
        <v>199</v>
      </c>
    </row>
    <row r="56" spans="1:10" ht="12.75">
      <c r="A56" s="128">
        <v>111</v>
      </c>
      <c r="B56" s="128"/>
      <c r="C56" s="129" t="s">
        <v>285</v>
      </c>
      <c r="D56" s="128" t="s">
        <v>477</v>
      </c>
      <c r="E56" s="130">
        <v>1500</v>
      </c>
      <c r="F56" s="115">
        <v>0</v>
      </c>
      <c r="G56" s="115">
        <v>0</v>
      </c>
      <c r="H56" s="115">
        <v>0</v>
      </c>
      <c r="J56" s="47" t="s">
        <v>199</v>
      </c>
    </row>
    <row r="57" spans="1:10" ht="12.75">
      <c r="A57" s="128">
        <v>111</v>
      </c>
      <c r="B57" s="128"/>
      <c r="C57" s="129" t="s">
        <v>285</v>
      </c>
      <c r="D57" s="128" t="s">
        <v>478</v>
      </c>
      <c r="E57" s="130">
        <v>500</v>
      </c>
      <c r="F57" s="115">
        <v>0</v>
      </c>
      <c r="G57" s="115">
        <v>0</v>
      </c>
      <c r="H57" s="115">
        <v>0</v>
      </c>
      <c r="J57" s="47" t="s">
        <v>199</v>
      </c>
    </row>
    <row r="58" spans="1:10" ht="12.75">
      <c r="A58" s="128">
        <v>111</v>
      </c>
      <c r="B58" s="128"/>
      <c r="C58" s="129">
        <v>312001</v>
      </c>
      <c r="D58" s="128" t="s">
        <v>479</v>
      </c>
      <c r="E58" s="130">
        <v>0</v>
      </c>
      <c r="F58" s="115">
        <v>7000</v>
      </c>
      <c r="G58" s="115">
        <v>0</v>
      </c>
      <c r="H58" s="115">
        <v>0</v>
      </c>
      <c r="J58" s="47" t="s">
        <v>199</v>
      </c>
    </row>
    <row r="59" spans="1:10" ht="12.75">
      <c r="A59" s="130">
        <v>1151.1152</v>
      </c>
      <c r="B59" s="130"/>
      <c r="C59" s="115">
        <v>312001</v>
      </c>
      <c r="D59" s="130" t="s">
        <v>476</v>
      </c>
      <c r="E59" s="130">
        <v>25810</v>
      </c>
      <c r="F59" s="115">
        <v>0</v>
      </c>
      <c r="G59" s="115">
        <v>0</v>
      </c>
      <c r="H59" s="115">
        <v>0</v>
      </c>
      <c r="J59" s="47" t="s">
        <v>199</v>
      </c>
    </row>
    <row r="60" spans="1:10" ht="12.75">
      <c r="A60" s="130">
        <v>1151.1152</v>
      </c>
      <c r="B60" s="130"/>
      <c r="C60" s="132">
        <v>312001</v>
      </c>
      <c r="D60" s="130" t="s">
        <v>480</v>
      </c>
      <c r="E60" s="130">
        <v>0</v>
      </c>
      <c r="F60" s="115">
        <v>0</v>
      </c>
      <c r="G60" s="115">
        <v>0</v>
      </c>
      <c r="H60" s="115">
        <v>16330</v>
      </c>
      <c r="J60" s="47" t="s">
        <v>199</v>
      </c>
    </row>
    <row r="61" spans="1:10" ht="12.75">
      <c r="A61" s="131" t="s">
        <v>457</v>
      </c>
      <c r="B61" s="130"/>
      <c r="C61" s="132">
        <v>312001</v>
      </c>
      <c r="D61" s="130" t="s">
        <v>481</v>
      </c>
      <c r="E61" s="130">
        <v>17700</v>
      </c>
      <c r="F61" s="115">
        <v>22000</v>
      </c>
      <c r="G61" s="115">
        <v>0</v>
      </c>
      <c r="H61" s="115">
        <v>0</v>
      </c>
      <c r="J61" s="47" t="s">
        <v>199</v>
      </c>
    </row>
    <row r="62" spans="1:10" ht="12.75">
      <c r="A62" s="131" t="s">
        <v>457</v>
      </c>
      <c r="B62" s="130"/>
      <c r="C62" s="132" t="s">
        <v>284</v>
      </c>
      <c r="D62" s="130" t="s">
        <v>484</v>
      </c>
      <c r="E62" s="130">
        <v>2005</v>
      </c>
      <c r="F62" s="115">
        <v>1552</v>
      </c>
      <c r="G62" s="115">
        <v>400</v>
      </c>
      <c r="H62" s="115">
        <v>400</v>
      </c>
      <c r="J62" s="47" t="s">
        <v>199</v>
      </c>
    </row>
    <row r="63" spans="1:10" ht="12.75">
      <c r="A63" s="133" t="s">
        <v>224</v>
      </c>
      <c r="B63" s="134"/>
      <c r="C63" s="133">
        <v>699</v>
      </c>
      <c r="D63" s="134" t="s">
        <v>528</v>
      </c>
      <c r="E63" s="134">
        <v>3040</v>
      </c>
      <c r="F63" s="121">
        <v>5235</v>
      </c>
      <c r="G63" s="121">
        <v>235</v>
      </c>
      <c r="H63" s="154">
        <v>595</v>
      </c>
      <c r="I63" t="s">
        <v>95</v>
      </c>
      <c r="J63" s="47" t="s">
        <v>199</v>
      </c>
    </row>
    <row r="64" spans="1:10" ht="12.75">
      <c r="A64" s="133" t="s">
        <v>224</v>
      </c>
      <c r="B64" s="134"/>
      <c r="C64" s="134">
        <v>699</v>
      </c>
      <c r="D64" s="134" t="s">
        <v>529</v>
      </c>
      <c r="E64" s="134">
        <v>6182</v>
      </c>
      <c r="F64" s="121">
        <v>6994</v>
      </c>
      <c r="G64" s="121">
        <v>5365</v>
      </c>
      <c r="H64" s="116">
        <v>6165</v>
      </c>
      <c r="I64" t="s">
        <v>95</v>
      </c>
      <c r="J64" s="47" t="s">
        <v>199</v>
      </c>
    </row>
    <row r="65" spans="1:10" ht="12.75">
      <c r="A65" s="169" t="s">
        <v>89</v>
      </c>
      <c r="B65" s="170"/>
      <c r="C65" s="171"/>
      <c r="D65" s="172"/>
      <c r="E65" s="145">
        <f>SUM(E7:E64)</f>
        <v>871627</v>
      </c>
      <c r="F65" s="37">
        <f>SUM(F7:F64)</f>
        <v>906756</v>
      </c>
      <c r="G65" s="37">
        <f>SUM(G7:G64)</f>
        <v>828857</v>
      </c>
      <c r="H65" s="37">
        <f>SUM(H7:H64)</f>
        <v>896704</v>
      </c>
      <c r="J65" s="47" t="s">
        <v>202</v>
      </c>
    </row>
    <row r="66" spans="1:10" ht="12.75">
      <c r="A66" s="183"/>
      <c r="B66" s="184"/>
      <c r="C66" s="171"/>
      <c r="D66" s="171"/>
      <c r="E66" s="171"/>
      <c r="F66" s="171"/>
      <c r="G66" s="171"/>
      <c r="H66" s="171"/>
      <c r="J66" s="47" t="s">
        <v>202</v>
      </c>
    </row>
    <row r="67" spans="1:10" ht="12.75">
      <c r="A67" s="181" t="s">
        <v>90</v>
      </c>
      <c r="B67" s="182"/>
      <c r="C67" s="171"/>
      <c r="D67" s="171"/>
      <c r="E67" s="171"/>
      <c r="F67" s="171"/>
      <c r="G67" s="171"/>
      <c r="H67" s="171"/>
      <c r="J67" s="47" t="s">
        <v>202</v>
      </c>
    </row>
    <row r="68" spans="1:10" ht="12.75">
      <c r="A68" s="126">
        <v>111</v>
      </c>
      <c r="B68" s="126"/>
      <c r="C68" s="135" t="s">
        <v>288</v>
      </c>
      <c r="D68" s="126" t="s">
        <v>289</v>
      </c>
      <c r="E68" s="126">
        <v>0</v>
      </c>
      <c r="F68" s="136">
        <v>50400</v>
      </c>
      <c r="G68" s="136">
        <v>0</v>
      </c>
      <c r="H68" s="136">
        <v>0</v>
      </c>
      <c r="J68" t="s">
        <v>200</v>
      </c>
    </row>
    <row r="69" spans="1:10" ht="12.75">
      <c r="A69" s="126">
        <v>111</v>
      </c>
      <c r="B69" s="126"/>
      <c r="C69" s="135" t="s">
        <v>376</v>
      </c>
      <c r="D69" s="126" t="s">
        <v>375</v>
      </c>
      <c r="E69" s="126">
        <v>0</v>
      </c>
      <c r="F69" s="136">
        <v>21873</v>
      </c>
      <c r="G69" s="136">
        <v>0</v>
      </c>
      <c r="H69" s="136">
        <v>0</v>
      </c>
      <c r="J69" t="s">
        <v>200</v>
      </c>
    </row>
    <row r="70" spans="1:10" ht="12.75">
      <c r="A70" s="126">
        <v>111</v>
      </c>
      <c r="B70" s="126"/>
      <c r="C70" s="135" t="s">
        <v>434</v>
      </c>
      <c r="D70" s="126" t="s">
        <v>435</v>
      </c>
      <c r="E70" s="126">
        <v>0</v>
      </c>
      <c r="F70" s="136">
        <v>0</v>
      </c>
      <c r="G70" s="136">
        <v>0</v>
      </c>
      <c r="H70" s="136">
        <v>9314</v>
      </c>
      <c r="J70" t="s">
        <v>200</v>
      </c>
    </row>
    <row r="71" spans="1:10" ht="12.75">
      <c r="A71" s="143" t="s">
        <v>456</v>
      </c>
      <c r="B71" s="143"/>
      <c r="C71" s="146" t="s">
        <v>430</v>
      </c>
      <c r="D71" s="143" t="s">
        <v>400</v>
      </c>
      <c r="E71" s="143">
        <v>447467</v>
      </c>
      <c r="F71" s="136">
        <v>0</v>
      </c>
      <c r="G71" s="136">
        <v>0</v>
      </c>
      <c r="H71" s="136">
        <v>0</v>
      </c>
      <c r="J71" t="s">
        <v>200</v>
      </c>
    </row>
    <row r="72" spans="1:10" ht="12.75">
      <c r="A72" s="143">
        <v>1151.1152</v>
      </c>
      <c r="B72" s="143"/>
      <c r="C72" s="147" t="s">
        <v>377</v>
      </c>
      <c r="D72" s="143" t="s">
        <v>431</v>
      </c>
      <c r="E72" s="143">
        <v>447167</v>
      </c>
      <c r="F72" s="136">
        <v>110686</v>
      </c>
      <c r="G72" s="136">
        <v>0</v>
      </c>
      <c r="H72" s="136">
        <v>13080</v>
      </c>
      <c r="J72" t="s">
        <v>200</v>
      </c>
    </row>
    <row r="73" spans="1:10" ht="12.75">
      <c r="A73" s="143">
        <v>43</v>
      </c>
      <c r="B73" s="143"/>
      <c r="C73" s="146">
        <v>233001</v>
      </c>
      <c r="D73" s="143" t="s">
        <v>432</v>
      </c>
      <c r="E73" s="143">
        <v>9713</v>
      </c>
      <c r="F73" s="136">
        <v>0</v>
      </c>
      <c r="G73" s="136">
        <v>0</v>
      </c>
      <c r="H73" s="136">
        <v>0</v>
      </c>
      <c r="J73" t="s">
        <v>200</v>
      </c>
    </row>
    <row r="74" spans="1:10" ht="12.75">
      <c r="A74" s="169" t="s">
        <v>91</v>
      </c>
      <c r="B74" s="170"/>
      <c r="C74" s="171"/>
      <c r="D74" s="172"/>
      <c r="E74" s="145">
        <f>SUM(E68:E73)</f>
        <v>904347</v>
      </c>
      <c r="F74" s="37">
        <f>SUM(F68:F73)</f>
        <v>182959</v>
      </c>
      <c r="G74" s="37">
        <f>SUM(G68:G73)</f>
        <v>0</v>
      </c>
      <c r="H74" s="37">
        <f>SUM(H68:H73)</f>
        <v>22394</v>
      </c>
      <c r="J74" t="s">
        <v>202</v>
      </c>
    </row>
    <row r="75" spans="1:10" ht="12.75">
      <c r="A75" s="183"/>
      <c r="B75" s="184"/>
      <c r="C75" s="171"/>
      <c r="D75" s="171"/>
      <c r="E75" s="171"/>
      <c r="F75" s="171"/>
      <c r="G75" s="171"/>
      <c r="H75" s="171"/>
      <c r="J75" t="s">
        <v>202</v>
      </c>
    </row>
    <row r="76" spans="1:10" ht="12.75">
      <c r="A76" s="181" t="s">
        <v>167</v>
      </c>
      <c r="B76" s="182"/>
      <c r="C76" s="171"/>
      <c r="D76" s="171"/>
      <c r="E76" s="171"/>
      <c r="F76" s="171"/>
      <c r="G76" s="171"/>
      <c r="H76" s="171"/>
      <c r="J76" t="s">
        <v>202</v>
      </c>
    </row>
    <row r="77" spans="1:10" ht="12.75">
      <c r="A77" s="135" t="s">
        <v>372</v>
      </c>
      <c r="B77" s="126"/>
      <c r="C77" s="127">
        <v>453</v>
      </c>
      <c r="D77" s="126" t="s">
        <v>232</v>
      </c>
      <c r="E77" s="126">
        <v>51466</v>
      </c>
      <c r="F77" s="136">
        <v>37142</v>
      </c>
      <c r="G77" s="136">
        <v>0</v>
      </c>
      <c r="H77" s="136">
        <v>4384</v>
      </c>
      <c r="J77" t="s">
        <v>201</v>
      </c>
    </row>
    <row r="78" spans="1:10" ht="12.75">
      <c r="A78" s="126">
        <v>46</v>
      </c>
      <c r="B78" s="126"/>
      <c r="C78" s="127">
        <v>454001</v>
      </c>
      <c r="D78" s="126" t="s">
        <v>233</v>
      </c>
      <c r="E78" s="126">
        <v>40570</v>
      </c>
      <c r="F78" s="136">
        <v>27619</v>
      </c>
      <c r="G78" s="136">
        <v>30227</v>
      </c>
      <c r="H78" s="136">
        <v>0</v>
      </c>
      <c r="J78" t="s">
        <v>201</v>
      </c>
    </row>
    <row r="79" spans="1:10" ht="12.75">
      <c r="A79" s="126">
        <v>52</v>
      </c>
      <c r="B79" s="126"/>
      <c r="C79" s="127">
        <v>513002</v>
      </c>
      <c r="D79" s="126" t="s">
        <v>234</v>
      </c>
      <c r="E79" s="126">
        <v>23535</v>
      </c>
      <c r="F79" s="136">
        <v>5826</v>
      </c>
      <c r="G79" s="136">
        <v>0</v>
      </c>
      <c r="H79" s="136">
        <v>0</v>
      </c>
      <c r="J79" t="s">
        <v>201</v>
      </c>
    </row>
    <row r="80" spans="1:10" ht="12.75">
      <c r="A80" s="169" t="s">
        <v>92</v>
      </c>
      <c r="B80" s="170"/>
      <c r="C80" s="171"/>
      <c r="D80" s="172"/>
      <c r="E80" s="37">
        <f>SUM(E77:E79)</f>
        <v>115571</v>
      </c>
      <c r="F80" s="37">
        <f>SUM(F77:F79)</f>
        <v>70587</v>
      </c>
      <c r="G80" s="37">
        <f>SUM(G77:G79)</f>
        <v>30227</v>
      </c>
      <c r="H80" s="37">
        <f>SUM(H77:H79)</f>
        <v>4384</v>
      </c>
      <c r="J80" t="s">
        <v>202</v>
      </c>
    </row>
    <row r="81" spans="1:10" ht="12.75">
      <c r="A81" s="169" t="s">
        <v>93</v>
      </c>
      <c r="B81" s="170"/>
      <c r="C81" s="171"/>
      <c r="D81" s="172"/>
      <c r="E81" s="148">
        <f>E65+E74+E80</f>
        <v>1891545</v>
      </c>
      <c r="F81" s="37">
        <f>F65+F74+F80</f>
        <v>1160302</v>
      </c>
      <c r="G81" s="37">
        <f>G65+G74+G80</f>
        <v>859084</v>
      </c>
      <c r="H81" s="37">
        <f>H65+H74+H80</f>
        <v>923482</v>
      </c>
      <c r="J81" t="s">
        <v>202</v>
      </c>
    </row>
    <row r="82" spans="1:8" ht="12.75" hidden="1">
      <c r="A82" s="63"/>
      <c r="B82" s="63"/>
      <c r="C82" s="63"/>
      <c r="D82" s="63"/>
      <c r="E82" s="149">
        <v>1891545</v>
      </c>
      <c r="F82" s="150">
        <v>1160302</v>
      </c>
      <c r="G82" s="151">
        <v>859084</v>
      </c>
      <c r="H82" s="151"/>
    </row>
    <row r="83" spans="1:8" ht="12.75" hidden="1">
      <c r="A83" s="63"/>
      <c r="B83" s="63"/>
      <c r="C83" s="63"/>
      <c r="D83" s="63"/>
      <c r="E83" s="152" t="s">
        <v>402</v>
      </c>
      <c r="F83" s="150" t="s">
        <v>402</v>
      </c>
      <c r="G83" s="153" t="s">
        <v>402</v>
      </c>
      <c r="H83" s="151"/>
    </row>
  </sheetData>
  <sheetProtection password="CAAD" sheet="1" objects="1" scenarios="1"/>
  <mergeCells count="14">
    <mergeCell ref="A66:H66"/>
    <mergeCell ref="A75:H75"/>
    <mergeCell ref="A65:D65"/>
    <mergeCell ref="A67:H67"/>
    <mergeCell ref="A74:D74"/>
    <mergeCell ref="A3:D3"/>
    <mergeCell ref="A4:A5"/>
    <mergeCell ref="C4:C5"/>
    <mergeCell ref="A1:H2"/>
    <mergeCell ref="A81:D81"/>
    <mergeCell ref="A6:C6"/>
    <mergeCell ref="D4:D5"/>
    <mergeCell ref="A80:D80"/>
    <mergeCell ref="A76:H76"/>
  </mergeCells>
  <printOptions/>
  <pageMargins left="0.5905511811023623" right="0.3937007874015748" top="0.3937007874015748" bottom="0.5905511811023623" header="0.5118110236220472" footer="0.5118110236220472"/>
  <pageSetup fitToHeight="2" fitToWidth="2" horizontalDpi="600" verticalDpi="600" orientation="portrait" paperSize="9" scale="90" r:id="rId1"/>
  <rowBreaks count="1" manualBreakCount="1"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1"/>
  <sheetViews>
    <sheetView showGridLines="0" zoomScalePageLayoutView="0" workbookViewId="0" topLeftCell="A294">
      <selection activeCell="G296" sqref="G296"/>
    </sheetView>
  </sheetViews>
  <sheetFormatPr defaultColWidth="9.140625" defaultRowHeight="12.75"/>
  <cols>
    <col min="1" max="1" width="9.421875" style="0" customWidth="1"/>
    <col min="2" max="2" width="8.7109375" style="31" customWidth="1"/>
    <col min="3" max="3" width="7.57421875" style="82" customWidth="1"/>
    <col min="4" max="4" width="5.00390625" style="88" customWidth="1"/>
    <col min="5" max="5" width="3.28125" style="0" hidden="1" customWidth="1"/>
    <col min="6" max="6" width="37.28125" style="0" customWidth="1"/>
    <col min="7" max="7" width="11.00390625" style="102" customWidth="1"/>
    <col min="8" max="8" width="9.7109375" style="73" customWidth="1"/>
    <col min="9" max="9" width="10.8515625" style="1" customWidth="1"/>
    <col min="10" max="10" width="10.00390625" style="1" hidden="1" customWidth="1"/>
    <col min="11" max="11" width="9.28125" style="1" customWidth="1"/>
    <col min="12" max="12" width="8.421875" style="0" customWidth="1"/>
    <col min="13" max="13" width="2.00390625" style="0" customWidth="1"/>
  </cols>
  <sheetData>
    <row r="1" spans="1:12" ht="15.75">
      <c r="A1" s="191" t="s">
        <v>527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10" customFormat="1" ht="12.75" customHeight="1">
      <c r="A2" s="174" t="s">
        <v>163</v>
      </c>
      <c r="B2" s="192" t="s">
        <v>164</v>
      </c>
      <c r="C2" s="193"/>
      <c r="D2" s="193"/>
      <c r="E2" s="194"/>
      <c r="F2" s="179" t="s">
        <v>0</v>
      </c>
      <c r="G2" s="43">
        <v>2010</v>
      </c>
      <c r="H2" s="43">
        <v>2011</v>
      </c>
      <c r="I2" s="43">
        <v>2012</v>
      </c>
      <c r="J2" s="43">
        <v>2012</v>
      </c>
      <c r="K2" s="43" t="s">
        <v>485</v>
      </c>
      <c r="L2" s="174" t="s">
        <v>279</v>
      </c>
    </row>
    <row r="3" spans="1:12" s="10" customFormat="1" ht="12.75" customHeight="1">
      <c r="A3" s="175"/>
      <c r="B3" s="195"/>
      <c r="C3" s="196"/>
      <c r="D3" s="196"/>
      <c r="E3" s="197"/>
      <c r="F3" s="180"/>
      <c r="G3" s="72" t="s">
        <v>74</v>
      </c>
      <c r="H3" s="72" t="s">
        <v>74</v>
      </c>
      <c r="I3" s="20" t="s">
        <v>74</v>
      </c>
      <c r="J3" s="20" t="s">
        <v>74</v>
      </c>
      <c r="K3" s="20" t="s">
        <v>74</v>
      </c>
      <c r="L3" s="175"/>
    </row>
    <row r="4" spans="1:12" s="10" customFormat="1" ht="12.75" customHeight="1">
      <c r="A4" s="12"/>
      <c r="B4" s="40"/>
      <c r="C4" s="77"/>
      <c r="D4" s="83"/>
      <c r="E4" s="41"/>
      <c r="F4" s="11"/>
      <c r="G4" s="72" t="s">
        <v>95</v>
      </c>
      <c r="H4" s="72"/>
      <c r="I4" s="19"/>
      <c r="J4" s="20"/>
      <c r="K4" s="19"/>
      <c r="L4" s="12"/>
    </row>
    <row r="5" spans="1:14" ht="12.75">
      <c r="A5" s="13">
        <v>41</v>
      </c>
      <c r="B5" s="28" t="s">
        <v>170</v>
      </c>
      <c r="C5" s="78">
        <v>641</v>
      </c>
      <c r="D5" s="76">
        <v>6</v>
      </c>
      <c r="E5" s="32"/>
      <c r="F5" s="13" t="s">
        <v>248</v>
      </c>
      <c r="G5" s="157">
        <v>4750</v>
      </c>
      <c r="H5" s="157">
        <v>4836</v>
      </c>
      <c r="I5" s="108">
        <v>4840</v>
      </c>
      <c r="J5" s="111">
        <v>4840</v>
      </c>
      <c r="K5" s="108">
        <v>4840</v>
      </c>
      <c r="L5" s="14" t="s">
        <v>131</v>
      </c>
      <c r="N5" s="35" t="s">
        <v>199</v>
      </c>
    </row>
    <row r="6" spans="1:14" ht="12.75">
      <c r="A6" s="13">
        <v>41</v>
      </c>
      <c r="B6" s="28" t="s">
        <v>170</v>
      </c>
      <c r="C6" s="78">
        <v>641</v>
      </c>
      <c r="D6" s="76">
        <v>6</v>
      </c>
      <c r="E6" s="32">
        <v>1</v>
      </c>
      <c r="F6" s="13" t="s">
        <v>249</v>
      </c>
      <c r="G6" s="157">
        <v>0</v>
      </c>
      <c r="H6" s="157">
        <v>537</v>
      </c>
      <c r="I6" s="108">
        <v>600</v>
      </c>
      <c r="J6" s="111">
        <v>600</v>
      </c>
      <c r="K6" s="108">
        <v>672</v>
      </c>
      <c r="L6" s="14" t="s">
        <v>131</v>
      </c>
      <c r="N6" s="35" t="s">
        <v>199</v>
      </c>
    </row>
    <row r="7" spans="1:14" ht="12.75">
      <c r="A7" s="13">
        <v>111</v>
      </c>
      <c r="B7" s="28" t="s">
        <v>170</v>
      </c>
      <c r="C7" s="78">
        <v>641</v>
      </c>
      <c r="D7" s="76">
        <v>6</v>
      </c>
      <c r="E7" s="32"/>
      <c r="F7" s="13" t="s">
        <v>316</v>
      </c>
      <c r="G7" s="157">
        <v>1030</v>
      </c>
      <c r="H7" s="157">
        <v>2454</v>
      </c>
      <c r="I7" s="108">
        <v>2450</v>
      </c>
      <c r="J7" s="111">
        <v>2450</v>
      </c>
      <c r="K7" s="108">
        <v>2450</v>
      </c>
      <c r="L7" s="14" t="s">
        <v>131</v>
      </c>
      <c r="N7" s="35" t="s">
        <v>199</v>
      </c>
    </row>
    <row r="8" spans="1:14" ht="12.75">
      <c r="A8" s="13">
        <v>41</v>
      </c>
      <c r="B8" s="28" t="s">
        <v>170</v>
      </c>
      <c r="C8" s="78">
        <v>633</v>
      </c>
      <c r="D8" s="76">
        <v>6</v>
      </c>
      <c r="E8" s="32"/>
      <c r="F8" s="13" t="s">
        <v>251</v>
      </c>
      <c r="G8" s="157">
        <v>0</v>
      </c>
      <c r="H8" s="157">
        <v>30</v>
      </c>
      <c r="I8" s="108">
        <v>50</v>
      </c>
      <c r="J8" s="111">
        <v>50</v>
      </c>
      <c r="K8" s="108">
        <v>50</v>
      </c>
      <c r="L8" s="14" t="s">
        <v>132</v>
      </c>
      <c r="N8" s="35" t="s">
        <v>199</v>
      </c>
    </row>
    <row r="9" spans="1:14" ht="12.75">
      <c r="A9" s="13">
        <v>41</v>
      </c>
      <c r="B9" s="28" t="s">
        <v>170</v>
      </c>
      <c r="C9" s="78">
        <v>633</v>
      </c>
      <c r="D9" s="76">
        <v>16</v>
      </c>
      <c r="E9" s="32"/>
      <c r="F9" s="13" t="s">
        <v>2</v>
      </c>
      <c r="G9" s="157">
        <v>150</v>
      </c>
      <c r="H9" s="157">
        <v>28</v>
      </c>
      <c r="I9" s="108">
        <v>50</v>
      </c>
      <c r="J9" s="111">
        <v>50</v>
      </c>
      <c r="K9" s="108">
        <v>50</v>
      </c>
      <c r="L9" s="14" t="s">
        <v>132</v>
      </c>
      <c r="N9" s="35" t="s">
        <v>199</v>
      </c>
    </row>
    <row r="10" spans="1:14" ht="12.75">
      <c r="A10" s="13">
        <v>41</v>
      </c>
      <c r="B10" s="28" t="s">
        <v>170</v>
      </c>
      <c r="C10" s="78">
        <v>637</v>
      </c>
      <c r="D10" s="76">
        <v>26</v>
      </c>
      <c r="E10" s="32"/>
      <c r="F10" s="13" t="s">
        <v>250</v>
      </c>
      <c r="G10" s="157">
        <v>2205</v>
      </c>
      <c r="H10" s="157">
        <v>2936</v>
      </c>
      <c r="I10" s="108">
        <v>3000</v>
      </c>
      <c r="J10" s="111">
        <v>3000</v>
      </c>
      <c r="K10" s="108">
        <v>3000</v>
      </c>
      <c r="L10" s="14" t="s">
        <v>132</v>
      </c>
      <c r="N10" s="35" t="s">
        <v>199</v>
      </c>
    </row>
    <row r="11" spans="1:14" ht="12.75">
      <c r="A11" s="13">
        <v>41</v>
      </c>
      <c r="B11" s="28" t="s">
        <v>170</v>
      </c>
      <c r="C11" s="78" t="s">
        <v>290</v>
      </c>
      <c r="D11" s="76"/>
      <c r="E11" s="32"/>
      <c r="F11" s="13" t="s">
        <v>291</v>
      </c>
      <c r="G11" s="157">
        <v>0</v>
      </c>
      <c r="H11" s="157">
        <v>950</v>
      </c>
      <c r="I11" s="108">
        <v>1000</v>
      </c>
      <c r="J11" s="111">
        <v>1000</v>
      </c>
      <c r="K11" s="108">
        <v>1000</v>
      </c>
      <c r="L11" s="14" t="s">
        <v>132</v>
      </c>
      <c r="N11" s="35" t="s">
        <v>199</v>
      </c>
    </row>
    <row r="12" spans="1:14" ht="12.75">
      <c r="A12" s="13">
        <v>41</v>
      </c>
      <c r="B12" s="28" t="s">
        <v>171</v>
      </c>
      <c r="C12" s="78">
        <v>642</v>
      </c>
      <c r="D12" s="76">
        <v>6</v>
      </c>
      <c r="E12" s="32"/>
      <c r="F12" s="13" t="s">
        <v>3</v>
      </c>
      <c r="G12" s="157">
        <v>841</v>
      </c>
      <c r="H12" s="157">
        <v>876</v>
      </c>
      <c r="I12" s="108">
        <v>1300</v>
      </c>
      <c r="J12" s="111">
        <v>1300</v>
      </c>
      <c r="K12" s="108">
        <v>1228</v>
      </c>
      <c r="L12" s="14" t="s">
        <v>133</v>
      </c>
      <c r="N12" s="35" t="s">
        <v>199</v>
      </c>
    </row>
    <row r="13" spans="1:14" ht="12.75">
      <c r="A13" s="13">
        <v>41</v>
      </c>
      <c r="B13" s="28" t="s">
        <v>171</v>
      </c>
      <c r="C13" s="78">
        <v>642</v>
      </c>
      <c r="D13" s="76">
        <v>9</v>
      </c>
      <c r="E13" s="32"/>
      <c r="F13" s="13" t="s">
        <v>436</v>
      </c>
      <c r="G13" s="157">
        <v>0</v>
      </c>
      <c r="H13" s="157">
        <v>0</v>
      </c>
      <c r="I13" s="108">
        <v>40</v>
      </c>
      <c r="J13" s="111">
        <v>40</v>
      </c>
      <c r="K13" s="108">
        <v>40</v>
      </c>
      <c r="L13" s="14" t="s">
        <v>133</v>
      </c>
      <c r="N13" s="35" t="s">
        <v>199</v>
      </c>
    </row>
    <row r="14" spans="1:14" ht="12.75">
      <c r="A14" s="185" t="s">
        <v>4</v>
      </c>
      <c r="B14" s="186"/>
      <c r="C14" s="186"/>
      <c r="D14" s="186"/>
      <c r="E14" s="186"/>
      <c r="F14" s="187"/>
      <c r="G14" s="21">
        <f>SUM(G5:G13)</f>
        <v>8976</v>
      </c>
      <c r="H14" s="21">
        <f>SUM(H5:H13)</f>
        <v>12647</v>
      </c>
      <c r="I14" s="21">
        <f>SUM(I5:I13)</f>
        <v>13330</v>
      </c>
      <c r="J14" s="21">
        <f>SUM(J5:J13)</f>
        <v>13330</v>
      </c>
      <c r="K14" s="21">
        <f>SUM(K5:K13)</f>
        <v>13330</v>
      </c>
      <c r="L14" s="18"/>
      <c r="N14" s="35" t="s">
        <v>202</v>
      </c>
    </row>
    <row r="15" spans="1:14" ht="12.75">
      <c r="A15" s="2"/>
      <c r="B15" s="29"/>
      <c r="C15" s="46"/>
      <c r="D15" s="84"/>
      <c r="E15" s="2"/>
      <c r="F15" s="2"/>
      <c r="G15" s="136" t="s">
        <v>95</v>
      </c>
      <c r="H15" s="136"/>
      <c r="I15" s="115"/>
      <c r="J15" s="121"/>
      <c r="K15" s="115"/>
      <c r="L15" s="2"/>
      <c r="N15" s="35" t="s">
        <v>202</v>
      </c>
    </row>
    <row r="16" spans="1:14" ht="12.75">
      <c r="A16" s="13">
        <v>41</v>
      </c>
      <c r="B16" s="28" t="s">
        <v>170</v>
      </c>
      <c r="C16" s="78">
        <v>633</v>
      </c>
      <c r="D16" s="76">
        <v>9</v>
      </c>
      <c r="E16" s="32"/>
      <c r="F16" s="13" t="s">
        <v>5</v>
      </c>
      <c r="G16" s="157">
        <v>614</v>
      </c>
      <c r="H16" s="157">
        <v>460</v>
      </c>
      <c r="I16" s="108">
        <v>750</v>
      </c>
      <c r="J16" s="111">
        <v>750</v>
      </c>
      <c r="K16" s="108">
        <v>750</v>
      </c>
      <c r="L16" s="14" t="s">
        <v>134</v>
      </c>
      <c r="N16" s="35" t="s">
        <v>199</v>
      </c>
    </row>
    <row r="17" spans="1:14" ht="12.75">
      <c r="A17" s="13">
        <v>41</v>
      </c>
      <c r="B17" s="28" t="s">
        <v>170</v>
      </c>
      <c r="C17" s="4">
        <v>633</v>
      </c>
      <c r="D17" s="84">
        <v>6</v>
      </c>
      <c r="E17" s="58"/>
      <c r="F17" s="2" t="s">
        <v>252</v>
      </c>
      <c r="G17" s="157">
        <v>0</v>
      </c>
      <c r="H17" s="157">
        <v>104</v>
      </c>
      <c r="I17" s="108">
        <v>100</v>
      </c>
      <c r="J17" s="111">
        <v>100</v>
      </c>
      <c r="K17" s="108">
        <v>100</v>
      </c>
      <c r="L17" s="14" t="s">
        <v>135</v>
      </c>
      <c r="N17" s="35" t="s">
        <v>199</v>
      </c>
    </row>
    <row r="18" spans="1:14" ht="12.75">
      <c r="A18" s="13">
        <v>41</v>
      </c>
      <c r="B18" s="28" t="s">
        <v>170</v>
      </c>
      <c r="C18" s="78">
        <v>642</v>
      </c>
      <c r="D18" s="76">
        <v>14</v>
      </c>
      <c r="E18" s="32"/>
      <c r="F18" s="48" t="s">
        <v>410</v>
      </c>
      <c r="G18" s="157">
        <v>20</v>
      </c>
      <c r="H18" s="157">
        <v>0</v>
      </c>
      <c r="I18" s="108">
        <v>0</v>
      </c>
      <c r="J18" s="111">
        <v>0</v>
      </c>
      <c r="K18" s="108">
        <v>0</v>
      </c>
      <c r="L18" s="14" t="s">
        <v>135</v>
      </c>
      <c r="N18" s="35" t="s">
        <v>199</v>
      </c>
    </row>
    <row r="19" spans="1:14" ht="12.75">
      <c r="A19" s="13">
        <v>41</v>
      </c>
      <c r="B19" s="28" t="s">
        <v>170</v>
      </c>
      <c r="C19" s="78">
        <v>637</v>
      </c>
      <c r="D19" s="76">
        <v>4</v>
      </c>
      <c r="E19" s="32"/>
      <c r="F19" s="13" t="s">
        <v>98</v>
      </c>
      <c r="G19" s="157">
        <v>266</v>
      </c>
      <c r="H19" s="157">
        <v>2447</v>
      </c>
      <c r="I19" s="108">
        <v>1350</v>
      </c>
      <c r="J19" s="111">
        <v>1350</v>
      </c>
      <c r="K19" s="108">
        <v>1350</v>
      </c>
      <c r="L19" s="14" t="s">
        <v>135</v>
      </c>
      <c r="N19" s="35" t="s">
        <v>199</v>
      </c>
    </row>
    <row r="20" spans="1:14" ht="12.75">
      <c r="A20" s="185" t="s">
        <v>6</v>
      </c>
      <c r="B20" s="186"/>
      <c r="C20" s="186"/>
      <c r="D20" s="186"/>
      <c r="E20" s="186"/>
      <c r="F20" s="187"/>
      <c r="G20" s="21">
        <f>SUM(G16:G19)</f>
        <v>900</v>
      </c>
      <c r="H20" s="21">
        <f>SUM(H16:H19)</f>
        <v>3011</v>
      </c>
      <c r="I20" s="21">
        <f>SUM(I16:I19)</f>
        <v>2200</v>
      </c>
      <c r="J20" s="21">
        <f>SUM(J16:J19)</f>
        <v>2200</v>
      </c>
      <c r="K20" s="21">
        <f>SUM(K16:K19)</f>
        <v>2200</v>
      </c>
      <c r="L20" s="18"/>
      <c r="N20" s="35" t="s">
        <v>202</v>
      </c>
    </row>
    <row r="21" spans="1:14" ht="12.75">
      <c r="A21" s="2"/>
      <c r="B21" s="29"/>
      <c r="C21" s="46"/>
      <c r="D21" s="84"/>
      <c r="E21" s="2"/>
      <c r="F21" s="2"/>
      <c r="G21" s="136"/>
      <c r="H21" s="136"/>
      <c r="I21" s="115"/>
      <c r="J21" s="115"/>
      <c r="K21" s="115"/>
      <c r="L21" s="2"/>
      <c r="N21" s="35" t="s">
        <v>202</v>
      </c>
    </row>
    <row r="22" spans="1:14" ht="12.75">
      <c r="A22" s="13">
        <v>41</v>
      </c>
      <c r="B22" s="28" t="s">
        <v>172</v>
      </c>
      <c r="C22" s="61" t="s">
        <v>305</v>
      </c>
      <c r="D22" s="76">
        <v>1</v>
      </c>
      <c r="E22" s="28"/>
      <c r="F22" s="48" t="s">
        <v>9</v>
      </c>
      <c r="G22" s="157">
        <v>586</v>
      </c>
      <c r="H22" s="157">
        <v>765</v>
      </c>
      <c r="I22" s="108">
        <v>900</v>
      </c>
      <c r="J22" s="111">
        <v>900</v>
      </c>
      <c r="K22" s="108">
        <v>900</v>
      </c>
      <c r="L22" s="112" t="s">
        <v>136</v>
      </c>
      <c r="N22" s="35" t="s">
        <v>199</v>
      </c>
    </row>
    <row r="23" spans="1:14" ht="12.75">
      <c r="A23" s="13">
        <v>111</v>
      </c>
      <c r="B23" s="28" t="s">
        <v>170</v>
      </c>
      <c r="C23" s="61" t="s">
        <v>207</v>
      </c>
      <c r="D23" s="76"/>
      <c r="E23" s="28" t="s">
        <v>365</v>
      </c>
      <c r="F23" s="48" t="s">
        <v>337</v>
      </c>
      <c r="G23" s="157">
        <v>24182</v>
      </c>
      <c r="H23" s="157">
        <v>0</v>
      </c>
      <c r="I23" s="106">
        <v>0</v>
      </c>
      <c r="J23" s="110">
        <v>0</v>
      </c>
      <c r="K23" s="106">
        <v>0</v>
      </c>
      <c r="L23" s="113" t="s">
        <v>253</v>
      </c>
      <c r="N23" s="35" t="s">
        <v>199</v>
      </c>
    </row>
    <row r="24" spans="1:14" ht="12.75">
      <c r="A24" s="13">
        <v>41</v>
      </c>
      <c r="B24" s="28" t="s">
        <v>170</v>
      </c>
      <c r="C24" s="61" t="s">
        <v>207</v>
      </c>
      <c r="D24" s="76"/>
      <c r="E24" s="28"/>
      <c r="F24" s="13" t="s">
        <v>337</v>
      </c>
      <c r="G24" s="157">
        <v>35371</v>
      </c>
      <c r="H24" s="157">
        <v>68127</v>
      </c>
      <c r="I24" s="157">
        <v>77000</v>
      </c>
      <c r="J24" s="110">
        <v>77000</v>
      </c>
      <c r="K24" s="106">
        <v>77000</v>
      </c>
      <c r="L24" s="16" t="s">
        <v>253</v>
      </c>
      <c r="N24" s="35" t="s">
        <v>199</v>
      </c>
    </row>
    <row r="25" spans="1:14" ht="12.75">
      <c r="A25" s="13">
        <v>41</v>
      </c>
      <c r="B25" s="28" t="s">
        <v>170</v>
      </c>
      <c r="C25" s="61" t="s">
        <v>306</v>
      </c>
      <c r="D25" s="76">
        <v>1</v>
      </c>
      <c r="E25" s="28"/>
      <c r="F25" s="97" t="s">
        <v>208</v>
      </c>
      <c r="G25" s="157">
        <v>9710</v>
      </c>
      <c r="H25" s="157">
        <v>9907</v>
      </c>
      <c r="I25" s="157">
        <v>13100</v>
      </c>
      <c r="J25" s="110">
        <v>13100</v>
      </c>
      <c r="K25" s="106">
        <v>13100</v>
      </c>
      <c r="L25" s="16" t="s">
        <v>253</v>
      </c>
      <c r="N25" s="35" t="s">
        <v>199</v>
      </c>
    </row>
    <row r="26" spans="1:14" ht="12.75">
      <c r="A26" s="13">
        <v>41</v>
      </c>
      <c r="B26" s="28" t="s">
        <v>170</v>
      </c>
      <c r="C26" s="61" t="s">
        <v>306</v>
      </c>
      <c r="D26" s="76">
        <v>2</v>
      </c>
      <c r="E26" s="28"/>
      <c r="F26" s="13" t="s">
        <v>209</v>
      </c>
      <c r="G26" s="157">
        <v>627</v>
      </c>
      <c r="H26" s="157">
        <v>1243</v>
      </c>
      <c r="I26" s="157">
        <v>1500</v>
      </c>
      <c r="J26" s="110">
        <v>1500</v>
      </c>
      <c r="K26" s="106">
        <v>1500</v>
      </c>
      <c r="L26" s="16" t="s">
        <v>253</v>
      </c>
      <c r="N26" s="35" t="s">
        <v>199</v>
      </c>
    </row>
    <row r="27" spans="1:14" ht="12.75">
      <c r="A27" s="13">
        <v>41</v>
      </c>
      <c r="B27" s="28" t="s">
        <v>170</v>
      </c>
      <c r="C27" s="61" t="s">
        <v>210</v>
      </c>
      <c r="D27" s="76"/>
      <c r="E27" s="28"/>
      <c r="F27" s="13" t="s">
        <v>211</v>
      </c>
      <c r="G27" s="157">
        <v>12230</v>
      </c>
      <c r="H27" s="157">
        <v>7938</v>
      </c>
      <c r="I27" s="157">
        <v>6000</v>
      </c>
      <c r="J27" s="110">
        <v>6000</v>
      </c>
      <c r="K27" s="106">
        <v>6000</v>
      </c>
      <c r="L27" s="16" t="s">
        <v>253</v>
      </c>
      <c r="N27" s="35" t="s">
        <v>199</v>
      </c>
    </row>
    <row r="28" spans="1:14" ht="12.75">
      <c r="A28" s="13">
        <v>41</v>
      </c>
      <c r="B28" s="28" t="s">
        <v>170</v>
      </c>
      <c r="C28" s="61" t="s">
        <v>212</v>
      </c>
      <c r="D28" s="76"/>
      <c r="E28" s="28"/>
      <c r="F28" s="13" t="s">
        <v>213</v>
      </c>
      <c r="G28" s="157">
        <v>6926</v>
      </c>
      <c r="H28" s="157">
        <v>7798</v>
      </c>
      <c r="I28" s="157">
        <v>7710</v>
      </c>
      <c r="J28" s="110">
        <v>7710</v>
      </c>
      <c r="K28" s="106">
        <v>7710</v>
      </c>
      <c r="L28" s="16" t="s">
        <v>253</v>
      </c>
      <c r="N28" s="35" t="s">
        <v>199</v>
      </c>
    </row>
    <row r="29" spans="1:14" ht="12.75">
      <c r="A29" s="13">
        <v>41</v>
      </c>
      <c r="B29" s="28" t="s">
        <v>170</v>
      </c>
      <c r="C29" s="61" t="s">
        <v>214</v>
      </c>
      <c r="D29" s="76"/>
      <c r="E29" s="28"/>
      <c r="F29" s="13" t="s">
        <v>215</v>
      </c>
      <c r="G29" s="157">
        <v>633</v>
      </c>
      <c r="H29" s="157">
        <v>439</v>
      </c>
      <c r="I29" s="157">
        <v>2050</v>
      </c>
      <c r="J29" s="110">
        <v>2050</v>
      </c>
      <c r="K29" s="106">
        <v>2050</v>
      </c>
      <c r="L29" s="16" t="s">
        <v>253</v>
      </c>
      <c r="N29" s="35" t="s">
        <v>199</v>
      </c>
    </row>
    <row r="30" spans="1:14" ht="12.75">
      <c r="A30" s="13">
        <v>41</v>
      </c>
      <c r="B30" s="28" t="s">
        <v>170</v>
      </c>
      <c r="C30" s="61" t="s">
        <v>307</v>
      </c>
      <c r="D30" s="76">
        <v>1</v>
      </c>
      <c r="E30" s="28"/>
      <c r="F30" s="13" t="s">
        <v>216</v>
      </c>
      <c r="G30" s="157">
        <v>927</v>
      </c>
      <c r="H30" s="157">
        <v>1002</v>
      </c>
      <c r="I30" s="157">
        <v>1379</v>
      </c>
      <c r="J30" s="110">
        <v>1379</v>
      </c>
      <c r="K30" s="106">
        <v>1379</v>
      </c>
      <c r="L30" s="16" t="s">
        <v>253</v>
      </c>
      <c r="N30" s="35" t="s">
        <v>199</v>
      </c>
    </row>
    <row r="31" spans="1:14" ht="12.75">
      <c r="A31" s="13">
        <v>41</v>
      </c>
      <c r="B31" s="28" t="s">
        <v>170</v>
      </c>
      <c r="C31" s="61" t="s">
        <v>307</v>
      </c>
      <c r="D31" s="76">
        <v>2</v>
      </c>
      <c r="E31" s="28"/>
      <c r="F31" s="13" t="s">
        <v>217</v>
      </c>
      <c r="G31" s="157">
        <v>11142</v>
      </c>
      <c r="H31" s="157">
        <v>12194</v>
      </c>
      <c r="I31" s="157">
        <v>13670</v>
      </c>
      <c r="J31" s="110">
        <v>13670</v>
      </c>
      <c r="K31" s="106">
        <v>13670</v>
      </c>
      <c r="L31" s="16" t="s">
        <v>253</v>
      </c>
      <c r="N31" s="35" t="s">
        <v>199</v>
      </c>
    </row>
    <row r="32" spans="1:14" ht="12.75">
      <c r="A32" s="13">
        <v>41</v>
      </c>
      <c r="B32" s="28" t="s">
        <v>170</v>
      </c>
      <c r="C32" s="61" t="s">
        <v>307</v>
      </c>
      <c r="D32" s="76">
        <v>3</v>
      </c>
      <c r="E32" s="28"/>
      <c r="F32" s="13" t="s">
        <v>218</v>
      </c>
      <c r="G32" s="157">
        <v>662</v>
      </c>
      <c r="H32" s="157">
        <v>710</v>
      </c>
      <c r="I32" s="157">
        <v>788</v>
      </c>
      <c r="J32" s="110">
        <v>788</v>
      </c>
      <c r="K32" s="106">
        <v>788</v>
      </c>
      <c r="L32" s="16" t="s">
        <v>253</v>
      </c>
      <c r="N32" s="35" t="s">
        <v>199</v>
      </c>
    </row>
    <row r="33" spans="1:14" ht="12.75">
      <c r="A33" s="13">
        <v>41</v>
      </c>
      <c r="B33" s="28" t="s">
        <v>170</v>
      </c>
      <c r="C33" s="61" t="s">
        <v>307</v>
      </c>
      <c r="D33" s="76">
        <v>4</v>
      </c>
      <c r="E33" s="28"/>
      <c r="F33" s="13" t="s">
        <v>219</v>
      </c>
      <c r="G33" s="157">
        <v>2385</v>
      </c>
      <c r="H33" s="157">
        <v>2612</v>
      </c>
      <c r="I33" s="157">
        <v>2930</v>
      </c>
      <c r="J33" s="110">
        <v>2930</v>
      </c>
      <c r="K33" s="106">
        <v>2930</v>
      </c>
      <c r="L33" s="16" t="s">
        <v>253</v>
      </c>
      <c r="N33" s="35" t="s">
        <v>199</v>
      </c>
    </row>
    <row r="34" spans="1:14" ht="12.75">
      <c r="A34" s="13">
        <v>41</v>
      </c>
      <c r="B34" s="28" t="s">
        <v>170</v>
      </c>
      <c r="C34" s="61" t="s">
        <v>307</v>
      </c>
      <c r="D34" s="76">
        <v>5</v>
      </c>
      <c r="E34" s="28"/>
      <c r="F34" s="13" t="s">
        <v>220</v>
      </c>
      <c r="G34" s="157">
        <v>793</v>
      </c>
      <c r="H34" s="157">
        <v>850</v>
      </c>
      <c r="I34" s="157">
        <v>980</v>
      </c>
      <c r="J34" s="110">
        <v>980</v>
      </c>
      <c r="K34" s="106">
        <v>980</v>
      </c>
      <c r="L34" s="16" t="s">
        <v>253</v>
      </c>
      <c r="N34" s="35" t="s">
        <v>199</v>
      </c>
    </row>
    <row r="35" spans="1:14" ht="12.75">
      <c r="A35" s="13">
        <v>41</v>
      </c>
      <c r="B35" s="28" t="s">
        <v>170</v>
      </c>
      <c r="C35" s="61" t="s">
        <v>307</v>
      </c>
      <c r="D35" s="76">
        <v>7</v>
      </c>
      <c r="E35" s="28"/>
      <c r="F35" s="13" t="s">
        <v>221</v>
      </c>
      <c r="G35" s="157">
        <v>3777</v>
      </c>
      <c r="H35" s="157">
        <v>4109</v>
      </c>
      <c r="I35" s="157">
        <v>4650</v>
      </c>
      <c r="J35" s="110">
        <v>4650</v>
      </c>
      <c r="K35" s="106">
        <v>4650</v>
      </c>
      <c r="L35" s="16" t="s">
        <v>253</v>
      </c>
      <c r="N35" s="35" t="s">
        <v>199</v>
      </c>
    </row>
    <row r="36" spans="1:14" ht="12.75">
      <c r="A36" s="13">
        <v>41</v>
      </c>
      <c r="B36" s="28" t="s">
        <v>170</v>
      </c>
      <c r="C36" s="61" t="s">
        <v>222</v>
      </c>
      <c r="D36" s="76"/>
      <c r="E36" s="28"/>
      <c r="F36" s="13" t="s">
        <v>223</v>
      </c>
      <c r="G36" s="157">
        <v>717</v>
      </c>
      <c r="H36" s="157">
        <v>707</v>
      </c>
      <c r="I36" s="108">
        <v>718</v>
      </c>
      <c r="J36" s="111">
        <v>718</v>
      </c>
      <c r="K36" s="108">
        <v>718</v>
      </c>
      <c r="L36" s="16" t="s">
        <v>253</v>
      </c>
      <c r="N36" s="35" t="s">
        <v>199</v>
      </c>
    </row>
    <row r="37" spans="1:14" ht="12.75">
      <c r="A37" s="13">
        <v>41</v>
      </c>
      <c r="B37" s="28" t="s">
        <v>170</v>
      </c>
      <c r="C37" s="61" t="s">
        <v>308</v>
      </c>
      <c r="D37" s="76">
        <v>1</v>
      </c>
      <c r="E37" s="28"/>
      <c r="F37" s="13" t="s">
        <v>57</v>
      </c>
      <c r="G37" s="157">
        <v>122</v>
      </c>
      <c r="H37" s="157">
        <v>75</v>
      </c>
      <c r="I37" s="108">
        <v>150</v>
      </c>
      <c r="J37" s="111">
        <v>150</v>
      </c>
      <c r="K37" s="108">
        <v>150</v>
      </c>
      <c r="L37" s="16" t="s">
        <v>253</v>
      </c>
      <c r="N37" s="35" t="s">
        <v>199</v>
      </c>
    </row>
    <row r="38" spans="1:14" ht="12.75">
      <c r="A38" s="13">
        <v>41</v>
      </c>
      <c r="B38" s="28" t="s">
        <v>170</v>
      </c>
      <c r="C38" s="61" t="s">
        <v>309</v>
      </c>
      <c r="D38" s="76">
        <v>1</v>
      </c>
      <c r="E38" s="28"/>
      <c r="F38" s="13" t="s">
        <v>58</v>
      </c>
      <c r="G38" s="157">
        <v>9537</v>
      </c>
      <c r="H38" s="157">
        <v>16869</v>
      </c>
      <c r="I38" s="108">
        <v>17000</v>
      </c>
      <c r="J38" s="111">
        <v>17000</v>
      </c>
      <c r="K38" s="108">
        <v>17000</v>
      </c>
      <c r="L38" s="16" t="s">
        <v>253</v>
      </c>
      <c r="N38" s="35" t="s">
        <v>199</v>
      </c>
    </row>
    <row r="39" spans="1:14" ht="12.75">
      <c r="A39" s="13">
        <v>111</v>
      </c>
      <c r="B39" s="28" t="s">
        <v>170</v>
      </c>
      <c r="C39" s="61" t="s">
        <v>309</v>
      </c>
      <c r="D39" s="76">
        <v>1</v>
      </c>
      <c r="E39" s="28"/>
      <c r="F39" s="13" t="s">
        <v>58</v>
      </c>
      <c r="G39" s="157">
        <v>569</v>
      </c>
      <c r="H39" s="157">
        <v>698</v>
      </c>
      <c r="I39" s="108">
        <v>0</v>
      </c>
      <c r="J39" s="111">
        <v>0</v>
      </c>
      <c r="K39" s="108">
        <v>0</v>
      </c>
      <c r="L39" s="16" t="s">
        <v>253</v>
      </c>
      <c r="N39" s="35" t="s">
        <v>199</v>
      </c>
    </row>
    <row r="40" spans="1:14" ht="12.75">
      <c r="A40" s="13">
        <v>1319</v>
      </c>
      <c r="B40" s="28" t="s">
        <v>170</v>
      </c>
      <c r="C40" s="61" t="s">
        <v>309</v>
      </c>
      <c r="D40" s="76">
        <v>1</v>
      </c>
      <c r="E40" s="28"/>
      <c r="F40" s="13" t="s">
        <v>58</v>
      </c>
      <c r="G40" s="157">
        <v>6371</v>
      </c>
      <c r="H40" s="157">
        <v>0</v>
      </c>
      <c r="I40" s="108">
        <v>0</v>
      </c>
      <c r="J40" s="111">
        <v>0</v>
      </c>
      <c r="K40" s="108">
        <v>0</v>
      </c>
      <c r="L40" s="16" t="s">
        <v>253</v>
      </c>
      <c r="N40" s="35" t="s">
        <v>199</v>
      </c>
    </row>
    <row r="41" spans="1:14" ht="12.75">
      <c r="A41" s="13">
        <v>41</v>
      </c>
      <c r="B41" s="28" t="s">
        <v>170</v>
      </c>
      <c r="C41" s="61" t="s">
        <v>309</v>
      </c>
      <c r="D41" s="76">
        <v>2</v>
      </c>
      <c r="E41" s="28"/>
      <c r="F41" s="13" t="s">
        <v>59</v>
      </c>
      <c r="G41" s="157">
        <v>975</v>
      </c>
      <c r="H41" s="157">
        <v>966</v>
      </c>
      <c r="I41" s="108">
        <v>1500</v>
      </c>
      <c r="J41" s="111">
        <v>1500</v>
      </c>
      <c r="K41" s="108">
        <v>1500</v>
      </c>
      <c r="L41" s="16" t="s">
        <v>253</v>
      </c>
      <c r="N41" s="35" t="s">
        <v>199</v>
      </c>
    </row>
    <row r="42" spans="1:14" ht="12.75">
      <c r="A42" s="13">
        <v>41</v>
      </c>
      <c r="B42" s="28" t="s">
        <v>170</v>
      </c>
      <c r="C42" s="61" t="s">
        <v>309</v>
      </c>
      <c r="D42" s="76">
        <v>3</v>
      </c>
      <c r="E42" s="28"/>
      <c r="F42" s="13" t="s">
        <v>105</v>
      </c>
      <c r="G42" s="157">
        <v>2619</v>
      </c>
      <c r="H42" s="157">
        <v>2943</v>
      </c>
      <c r="I42" s="108">
        <v>3600</v>
      </c>
      <c r="J42" s="111">
        <v>3600</v>
      </c>
      <c r="K42" s="108">
        <v>3600</v>
      </c>
      <c r="L42" s="16" t="s">
        <v>253</v>
      </c>
      <c r="N42" s="35" t="s">
        <v>199</v>
      </c>
    </row>
    <row r="43" spans="1:14" ht="12.75">
      <c r="A43" s="13">
        <v>41</v>
      </c>
      <c r="B43" s="28" t="s">
        <v>170</v>
      </c>
      <c r="C43" s="61" t="s">
        <v>304</v>
      </c>
      <c r="D43" s="76">
        <v>1</v>
      </c>
      <c r="E43" s="28"/>
      <c r="F43" s="13" t="s">
        <v>7</v>
      </c>
      <c r="G43" s="157">
        <v>0</v>
      </c>
      <c r="H43" s="157">
        <v>1246</v>
      </c>
      <c r="I43" s="108">
        <v>3000</v>
      </c>
      <c r="J43" s="111">
        <v>3000</v>
      </c>
      <c r="K43" s="108">
        <v>0</v>
      </c>
      <c r="L43" s="16" t="s">
        <v>253</v>
      </c>
      <c r="N43" s="35" t="s">
        <v>199</v>
      </c>
    </row>
    <row r="44" spans="1:14" ht="12.75">
      <c r="A44" s="13">
        <v>41</v>
      </c>
      <c r="B44" s="28" t="s">
        <v>170</v>
      </c>
      <c r="C44" s="61" t="s">
        <v>304</v>
      </c>
      <c r="D44" s="76">
        <v>2</v>
      </c>
      <c r="E44" s="28"/>
      <c r="F44" s="13" t="s">
        <v>486</v>
      </c>
      <c r="G44" s="157">
        <v>8</v>
      </c>
      <c r="H44" s="157">
        <v>792</v>
      </c>
      <c r="I44" s="108">
        <v>100</v>
      </c>
      <c r="J44" s="111">
        <v>100</v>
      </c>
      <c r="K44" s="108">
        <v>1000</v>
      </c>
      <c r="L44" s="16" t="s">
        <v>253</v>
      </c>
      <c r="N44" s="35" t="s">
        <v>199</v>
      </c>
    </row>
    <row r="45" spans="1:14" ht="12.75">
      <c r="A45" s="13">
        <v>41</v>
      </c>
      <c r="B45" s="28" t="s">
        <v>170</v>
      </c>
      <c r="C45" s="61" t="s">
        <v>304</v>
      </c>
      <c r="D45" s="76">
        <v>4</v>
      </c>
      <c r="E45" s="28"/>
      <c r="F45" s="13" t="s">
        <v>60</v>
      </c>
      <c r="G45" s="157">
        <v>49</v>
      </c>
      <c r="H45" s="157">
        <v>18</v>
      </c>
      <c r="I45" s="108">
        <v>100</v>
      </c>
      <c r="J45" s="111">
        <v>100</v>
      </c>
      <c r="K45" s="108">
        <v>100</v>
      </c>
      <c r="L45" s="16" t="s">
        <v>253</v>
      </c>
      <c r="N45" s="35" t="s">
        <v>199</v>
      </c>
    </row>
    <row r="46" spans="1:14" ht="12.75">
      <c r="A46" s="13">
        <v>41</v>
      </c>
      <c r="B46" s="28" t="s">
        <v>170</v>
      </c>
      <c r="C46" s="61" t="s">
        <v>304</v>
      </c>
      <c r="D46" s="76">
        <v>6</v>
      </c>
      <c r="E46" s="28"/>
      <c r="F46" s="13" t="s">
        <v>17</v>
      </c>
      <c r="G46" s="157">
        <v>1690</v>
      </c>
      <c r="H46" s="157">
        <v>1538</v>
      </c>
      <c r="I46" s="108">
        <v>2000</v>
      </c>
      <c r="J46" s="111">
        <v>2000</v>
      </c>
      <c r="K46" s="108">
        <v>3400</v>
      </c>
      <c r="L46" s="16" t="s">
        <v>253</v>
      </c>
      <c r="N46" s="35" t="s">
        <v>199</v>
      </c>
    </row>
    <row r="47" spans="1:14" ht="12.75">
      <c r="A47" s="13">
        <v>41</v>
      </c>
      <c r="B47" s="28" t="s">
        <v>170</v>
      </c>
      <c r="C47" s="61" t="s">
        <v>304</v>
      </c>
      <c r="D47" s="76">
        <v>10</v>
      </c>
      <c r="E47" s="28"/>
      <c r="F47" s="13" t="s">
        <v>61</v>
      </c>
      <c r="G47" s="157">
        <v>77</v>
      </c>
      <c r="H47" s="157">
        <v>101</v>
      </c>
      <c r="I47" s="108">
        <v>100</v>
      </c>
      <c r="J47" s="111">
        <v>100</v>
      </c>
      <c r="K47" s="108">
        <v>100</v>
      </c>
      <c r="L47" s="16" t="s">
        <v>253</v>
      </c>
      <c r="N47" s="35" t="s">
        <v>199</v>
      </c>
    </row>
    <row r="48" spans="1:14" ht="12.75">
      <c r="A48" s="13">
        <v>41</v>
      </c>
      <c r="B48" s="28" t="s">
        <v>170</v>
      </c>
      <c r="C48" s="61" t="s">
        <v>304</v>
      </c>
      <c r="D48" s="76">
        <v>11</v>
      </c>
      <c r="E48" s="28"/>
      <c r="F48" s="13" t="s">
        <v>412</v>
      </c>
      <c r="G48" s="157">
        <v>8</v>
      </c>
      <c r="H48" s="157">
        <v>0</v>
      </c>
      <c r="I48" s="108">
        <v>0</v>
      </c>
      <c r="J48" s="111">
        <v>0</v>
      </c>
      <c r="K48" s="108">
        <v>0</v>
      </c>
      <c r="L48" s="16" t="s">
        <v>253</v>
      </c>
      <c r="N48" s="35" t="s">
        <v>199</v>
      </c>
    </row>
    <row r="49" spans="1:14" ht="12.75">
      <c r="A49" s="13">
        <v>41</v>
      </c>
      <c r="B49" s="28" t="s">
        <v>170</v>
      </c>
      <c r="C49" s="61" t="s">
        <v>304</v>
      </c>
      <c r="D49" s="76">
        <v>13</v>
      </c>
      <c r="E49" s="28"/>
      <c r="F49" s="13" t="s">
        <v>8</v>
      </c>
      <c r="G49" s="157">
        <v>157</v>
      </c>
      <c r="H49" s="157">
        <v>0</v>
      </c>
      <c r="I49" s="108">
        <v>130</v>
      </c>
      <c r="J49" s="111">
        <v>130</v>
      </c>
      <c r="K49" s="108">
        <v>130</v>
      </c>
      <c r="L49" s="16" t="s">
        <v>253</v>
      </c>
      <c r="N49" s="35" t="s">
        <v>199</v>
      </c>
    </row>
    <row r="50" spans="1:14" ht="12.75">
      <c r="A50" s="13">
        <v>41</v>
      </c>
      <c r="B50" s="28" t="s">
        <v>170</v>
      </c>
      <c r="C50" s="61" t="s">
        <v>304</v>
      </c>
      <c r="D50" s="76">
        <v>16</v>
      </c>
      <c r="E50" s="28"/>
      <c r="F50" s="13" t="s">
        <v>62</v>
      </c>
      <c r="G50" s="157">
        <v>145</v>
      </c>
      <c r="H50" s="157">
        <v>114</v>
      </c>
      <c r="I50" s="108">
        <v>200</v>
      </c>
      <c r="J50" s="111">
        <v>200</v>
      </c>
      <c r="K50" s="108">
        <v>300</v>
      </c>
      <c r="L50" s="16" t="s">
        <v>253</v>
      </c>
      <c r="N50" s="35" t="s">
        <v>199</v>
      </c>
    </row>
    <row r="51" spans="1:14" ht="12.75">
      <c r="A51" s="13">
        <v>41</v>
      </c>
      <c r="B51" s="28" t="s">
        <v>170</v>
      </c>
      <c r="C51" s="61" t="s">
        <v>310</v>
      </c>
      <c r="D51" s="76">
        <v>1</v>
      </c>
      <c r="E51" s="28"/>
      <c r="F51" s="13" t="s">
        <v>63</v>
      </c>
      <c r="G51" s="157">
        <v>911</v>
      </c>
      <c r="H51" s="157">
        <v>1091</v>
      </c>
      <c r="I51" s="108">
        <v>1200</v>
      </c>
      <c r="J51" s="111">
        <v>1200</v>
      </c>
      <c r="K51" s="108">
        <v>1200</v>
      </c>
      <c r="L51" s="16" t="s">
        <v>253</v>
      </c>
      <c r="N51" s="35" t="s">
        <v>199</v>
      </c>
    </row>
    <row r="52" spans="1:14" ht="12.75">
      <c r="A52" s="13">
        <v>41</v>
      </c>
      <c r="B52" s="28" t="s">
        <v>170</v>
      </c>
      <c r="C52" s="61" t="s">
        <v>310</v>
      </c>
      <c r="D52" s="76">
        <v>2</v>
      </c>
      <c r="E52" s="28"/>
      <c r="F52" s="13" t="s">
        <v>323</v>
      </c>
      <c r="G52" s="157">
        <v>165</v>
      </c>
      <c r="H52" s="157">
        <v>327</v>
      </c>
      <c r="I52" s="108">
        <v>650</v>
      </c>
      <c r="J52" s="111">
        <v>650</v>
      </c>
      <c r="K52" s="108">
        <v>800</v>
      </c>
      <c r="L52" s="16" t="s">
        <v>253</v>
      </c>
      <c r="N52" s="35" t="s">
        <v>199</v>
      </c>
    </row>
    <row r="53" spans="1:14" ht="12.75">
      <c r="A53" s="13">
        <v>41</v>
      </c>
      <c r="B53" s="28" t="s">
        <v>170</v>
      </c>
      <c r="C53" s="61" t="s">
        <v>310</v>
      </c>
      <c r="D53" s="76">
        <v>3</v>
      </c>
      <c r="E53" s="28"/>
      <c r="F53" s="13" t="s">
        <v>64</v>
      </c>
      <c r="G53" s="157">
        <v>348</v>
      </c>
      <c r="H53" s="157">
        <v>299</v>
      </c>
      <c r="I53" s="108">
        <v>300</v>
      </c>
      <c r="J53" s="111">
        <v>300</v>
      </c>
      <c r="K53" s="108">
        <v>300</v>
      </c>
      <c r="L53" s="16" t="s">
        <v>253</v>
      </c>
      <c r="N53" s="35" t="s">
        <v>199</v>
      </c>
    </row>
    <row r="54" spans="1:14" ht="12.75">
      <c r="A54" s="13">
        <v>41</v>
      </c>
      <c r="B54" s="28" t="s">
        <v>170</v>
      </c>
      <c r="C54" s="61" t="s">
        <v>310</v>
      </c>
      <c r="D54" s="76">
        <v>5</v>
      </c>
      <c r="E54" s="28"/>
      <c r="F54" s="13" t="s">
        <v>104</v>
      </c>
      <c r="G54" s="157">
        <v>131</v>
      </c>
      <c r="H54" s="157">
        <v>153</v>
      </c>
      <c r="I54" s="108">
        <v>150</v>
      </c>
      <c r="J54" s="111">
        <v>150</v>
      </c>
      <c r="K54" s="108">
        <v>150</v>
      </c>
      <c r="L54" s="16" t="s">
        <v>253</v>
      </c>
      <c r="N54" s="35" t="s">
        <v>199</v>
      </c>
    </row>
    <row r="55" spans="1:14" ht="12.75">
      <c r="A55" s="13">
        <v>41</v>
      </c>
      <c r="B55" s="28" t="s">
        <v>170</v>
      </c>
      <c r="C55" s="61" t="s">
        <v>311</v>
      </c>
      <c r="D55" s="76">
        <v>2</v>
      </c>
      <c r="E55" s="28"/>
      <c r="F55" s="13" t="s">
        <v>65</v>
      </c>
      <c r="G55" s="157">
        <v>0</v>
      </c>
      <c r="H55" s="157">
        <v>0</v>
      </c>
      <c r="I55" s="108">
        <v>200</v>
      </c>
      <c r="J55" s="111">
        <v>200</v>
      </c>
      <c r="K55" s="108">
        <v>125</v>
      </c>
      <c r="L55" s="16" t="s">
        <v>253</v>
      </c>
      <c r="N55" s="35" t="s">
        <v>199</v>
      </c>
    </row>
    <row r="56" spans="1:14" ht="12.75">
      <c r="A56" s="13">
        <v>41</v>
      </c>
      <c r="B56" s="28" t="s">
        <v>170</v>
      </c>
      <c r="C56" s="61" t="s">
        <v>311</v>
      </c>
      <c r="D56" s="76">
        <v>4</v>
      </c>
      <c r="E56" s="28"/>
      <c r="F56" s="13" t="s">
        <v>66</v>
      </c>
      <c r="G56" s="157">
        <v>424</v>
      </c>
      <c r="H56" s="157">
        <v>222</v>
      </c>
      <c r="I56" s="108">
        <v>300</v>
      </c>
      <c r="J56" s="111">
        <v>300</v>
      </c>
      <c r="K56" s="108">
        <v>979</v>
      </c>
      <c r="L56" s="16" t="s">
        <v>253</v>
      </c>
      <c r="N56" s="35" t="s">
        <v>199</v>
      </c>
    </row>
    <row r="57" spans="1:14" ht="12.75">
      <c r="A57" s="13">
        <v>41</v>
      </c>
      <c r="B57" s="28" t="s">
        <v>170</v>
      </c>
      <c r="C57" s="61" t="s">
        <v>311</v>
      </c>
      <c r="D57" s="76">
        <v>6</v>
      </c>
      <c r="E57" s="28"/>
      <c r="F57" s="13" t="s">
        <v>487</v>
      </c>
      <c r="G57" s="157">
        <v>55</v>
      </c>
      <c r="H57" s="157">
        <v>721</v>
      </c>
      <c r="I57" s="108">
        <v>20000</v>
      </c>
      <c r="J57" s="111">
        <v>20000</v>
      </c>
      <c r="K57" s="108">
        <v>19733</v>
      </c>
      <c r="L57" s="16" t="s">
        <v>253</v>
      </c>
      <c r="N57" s="35" t="s">
        <v>199</v>
      </c>
    </row>
    <row r="58" spans="1:14" ht="12.75">
      <c r="A58" s="13">
        <v>1151.2</v>
      </c>
      <c r="B58" s="28" t="s">
        <v>170</v>
      </c>
      <c r="C58" s="61" t="s">
        <v>311</v>
      </c>
      <c r="D58" s="76">
        <v>6</v>
      </c>
      <c r="E58" s="28"/>
      <c r="F58" s="13" t="s">
        <v>490</v>
      </c>
      <c r="G58" s="157">
        <v>0</v>
      </c>
      <c r="H58" s="157">
        <v>0</v>
      </c>
      <c r="I58" s="108">
        <v>0</v>
      </c>
      <c r="J58" s="111"/>
      <c r="K58" s="108">
        <v>16330</v>
      </c>
      <c r="L58" s="90" t="s">
        <v>253</v>
      </c>
      <c r="N58" s="35" t="s">
        <v>199</v>
      </c>
    </row>
    <row r="59" spans="1:14" ht="12.75">
      <c r="A59" s="13">
        <v>41</v>
      </c>
      <c r="B59" s="28" t="s">
        <v>170</v>
      </c>
      <c r="C59" s="61" t="s">
        <v>305</v>
      </c>
      <c r="D59" s="76">
        <v>4</v>
      </c>
      <c r="E59" s="28"/>
      <c r="F59" s="13" t="s">
        <v>488</v>
      </c>
      <c r="G59" s="157">
        <v>743</v>
      </c>
      <c r="H59" s="157">
        <v>470</v>
      </c>
      <c r="I59" s="108">
        <v>1500</v>
      </c>
      <c r="J59" s="111">
        <v>1500</v>
      </c>
      <c r="K59" s="108">
        <v>2900</v>
      </c>
      <c r="L59" s="16" t="s">
        <v>253</v>
      </c>
      <c r="N59" s="35" t="s">
        <v>199</v>
      </c>
    </row>
    <row r="60" spans="1:14" ht="12.75">
      <c r="A60" s="13">
        <v>41</v>
      </c>
      <c r="B60" s="28" t="s">
        <v>170</v>
      </c>
      <c r="C60" s="61" t="s">
        <v>305</v>
      </c>
      <c r="D60" s="76">
        <v>5</v>
      </c>
      <c r="E60" s="28"/>
      <c r="F60" s="13" t="s">
        <v>67</v>
      </c>
      <c r="G60" s="157">
        <v>0</v>
      </c>
      <c r="H60" s="157">
        <v>2997</v>
      </c>
      <c r="I60" s="108">
        <v>200</v>
      </c>
      <c r="J60" s="111">
        <v>200</v>
      </c>
      <c r="K60" s="108">
        <v>200</v>
      </c>
      <c r="L60" s="16" t="s">
        <v>253</v>
      </c>
      <c r="N60" s="35" t="s">
        <v>199</v>
      </c>
    </row>
    <row r="61" spans="1:14" ht="12.75">
      <c r="A61" s="13">
        <v>41</v>
      </c>
      <c r="B61" s="28" t="s">
        <v>198</v>
      </c>
      <c r="C61" s="61" t="s">
        <v>305</v>
      </c>
      <c r="D61" s="76">
        <v>5</v>
      </c>
      <c r="E61" s="28"/>
      <c r="F61" s="13" t="s">
        <v>72</v>
      </c>
      <c r="G61" s="157">
        <v>476</v>
      </c>
      <c r="H61" s="157">
        <v>1000</v>
      </c>
      <c r="I61" s="108">
        <v>1000</v>
      </c>
      <c r="J61" s="111">
        <v>1000</v>
      </c>
      <c r="K61" s="108">
        <v>1000</v>
      </c>
      <c r="L61" s="16" t="s">
        <v>253</v>
      </c>
      <c r="N61" s="35" t="s">
        <v>199</v>
      </c>
    </row>
    <row r="62" spans="1:14" ht="12.75">
      <c r="A62" s="13">
        <v>41</v>
      </c>
      <c r="B62" s="28" t="s">
        <v>170</v>
      </c>
      <c r="C62" s="61" t="s">
        <v>305</v>
      </c>
      <c r="D62" s="76">
        <v>11</v>
      </c>
      <c r="E62" s="28"/>
      <c r="F62" s="13" t="s">
        <v>292</v>
      </c>
      <c r="G62" s="157">
        <v>0</v>
      </c>
      <c r="H62" s="157">
        <v>2333</v>
      </c>
      <c r="I62" s="108">
        <v>0</v>
      </c>
      <c r="J62" s="111">
        <v>0</v>
      </c>
      <c r="K62" s="108">
        <v>0</v>
      </c>
      <c r="L62" s="16" t="s">
        <v>253</v>
      </c>
      <c r="N62" s="35" t="s">
        <v>199</v>
      </c>
    </row>
    <row r="63" spans="1:14" ht="12.75">
      <c r="A63" s="13">
        <v>41</v>
      </c>
      <c r="B63" s="28" t="s">
        <v>198</v>
      </c>
      <c r="C63" s="61" t="s">
        <v>305</v>
      </c>
      <c r="D63" s="76">
        <v>12</v>
      </c>
      <c r="E63" s="28"/>
      <c r="F63" s="13" t="s">
        <v>71</v>
      </c>
      <c r="G63" s="157">
        <v>1232</v>
      </c>
      <c r="H63" s="157">
        <v>939</v>
      </c>
      <c r="I63" s="108">
        <v>900</v>
      </c>
      <c r="J63" s="111">
        <v>900</v>
      </c>
      <c r="K63" s="108">
        <v>900</v>
      </c>
      <c r="L63" s="16" t="s">
        <v>253</v>
      </c>
      <c r="N63" s="35" t="s">
        <v>199</v>
      </c>
    </row>
    <row r="64" spans="1:14" ht="12.75">
      <c r="A64" s="13">
        <v>41</v>
      </c>
      <c r="B64" s="28" t="s">
        <v>170</v>
      </c>
      <c r="C64" s="61" t="s">
        <v>305</v>
      </c>
      <c r="D64" s="76">
        <v>14</v>
      </c>
      <c r="E64" s="28"/>
      <c r="F64" s="13" t="s">
        <v>489</v>
      </c>
      <c r="G64" s="157">
        <v>2885</v>
      </c>
      <c r="H64" s="157">
        <v>3248</v>
      </c>
      <c r="I64" s="108">
        <v>4100</v>
      </c>
      <c r="J64" s="111">
        <v>4100</v>
      </c>
      <c r="K64" s="108">
        <v>4100</v>
      </c>
      <c r="L64" s="16" t="s">
        <v>253</v>
      </c>
      <c r="N64" s="35" t="s">
        <v>199</v>
      </c>
    </row>
    <row r="65" spans="1:14" ht="12.75">
      <c r="A65" s="13">
        <v>41</v>
      </c>
      <c r="B65" s="28" t="s">
        <v>170</v>
      </c>
      <c r="C65" s="61" t="s">
        <v>305</v>
      </c>
      <c r="D65" s="76">
        <v>15</v>
      </c>
      <c r="E65" s="28"/>
      <c r="F65" s="13" t="s">
        <v>276</v>
      </c>
      <c r="G65" s="157">
        <v>547</v>
      </c>
      <c r="H65" s="157">
        <v>540</v>
      </c>
      <c r="I65" s="108">
        <v>541</v>
      </c>
      <c r="J65" s="111">
        <v>541</v>
      </c>
      <c r="K65" s="108">
        <v>541</v>
      </c>
      <c r="L65" s="16" t="s">
        <v>253</v>
      </c>
      <c r="N65" s="35" t="s">
        <v>199</v>
      </c>
    </row>
    <row r="66" spans="1:14" ht="12.75">
      <c r="A66" s="13">
        <v>41</v>
      </c>
      <c r="B66" s="28" t="s">
        <v>170</v>
      </c>
      <c r="C66" s="61" t="s">
        <v>305</v>
      </c>
      <c r="D66" s="76">
        <v>16</v>
      </c>
      <c r="E66" s="28"/>
      <c r="F66" s="13" t="s">
        <v>68</v>
      </c>
      <c r="G66" s="157">
        <v>518</v>
      </c>
      <c r="H66" s="157">
        <v>554</v>
      </c>
      <c r="I66" s="108">
        <v>650</v>
      </c>
      <c r="J66" s="111">
        <v>650</v>
      </c>
      <c r="K66" s="108">
        <v>650</v>
      </c>
      <c r="L66" s="16" t="s">
        <v>253</v>
      </c>
      <c r="N66" s="35" t="s">
        <v>199</v>
      </c>
    </row>
    <row r="67" spans="1:14" ht="12.75">
      <c r="A67" s="13">
        <v>41</v>
      </c>
      <c r="B67" s="28" t="s">
        <v>170</v>
      </c>
      <c r="C67" s="61" t="s">
        <v>305</v>
      </c>
      <c r="D67" s="76">
        <v>23</v>
      </c>
      <c r="E67" s="28"/>
      <c r="F67" s="13" t="s">
        <v>69</v>
      </c>
      <c r="G67" s="157">
        <v>186</v>
      </c>
      <c r="H67" s="157">
        <v>118</v>
      </c>
      <c r="I67" s="108">
        <v>200</v>
      </c>
      <c r="J67" s="111">
        <v>200</v>
      </c>
      <c r="K67" s="108">
        <v>200</v>
      </c>
      <c r="L67" s="16" t="s">
        <v>253</v>
      </c>
      <c r="N67" s="35" t="s">
        <v>199</v>
      </c>
    </row>
    <row r="68" spans="1:14" ht="12.75">
      <c r="A68" s="13">
        <v>41</v>
      </c>
      <c r="B68" s="28" t="s">
        <v>170</v>
      </c>
      <c r="C68" s="61" t="s">
        <v>305</v>
      </c>
      <c r="D68" s="76">
        <v>27</v>
      </c>
      <c r="E68" s="28"/>
      <c r="F68" s="13" t="s">
        <v>70</v>
      </c>
      <c r="G68" s="157">
        <v>184</v>
      </c>
      <c r="H68" s="157">
        <v>350</v>
      </c>
      <c r="I68" s="108">
        <v>300</v>
      </c>
      <c r="J68" s="111">
        <v>300</v>
      </c>
      <c r="K68" s="108">
        <v>2500</v>
      </c>
      <c r="L68" s="16" t="s">
        <v>253</v>
      </c>
      <c r="N68" s="35" t="s">
        <v>199</v>
      </c>
    </row>
    <row r="69" spans="1:14" ht="12.75" hidden="1">
      <c r="A69" s="13">
        <v>41</v>
      </c>
      <c r="B69" s="28" t="s">
        <v>170</v>
      </c>
      <c r="C69" s="61" t="s">
        <v>342</v>
      </c>
      <c r="D69" s="76" t="s">
        <v>95</v>
      </c>
      <c r="E69" s="28"/>
      <c r="F69" s="13" t="s">
        <v>437</v>
      </c>
      <c r="G69" s="157">
        <v>0</v>
      </c>
      <c r="H69" s="157">
        <v>0</v>
      </c>
      <c r="I69" s="108">
        <v>0</v>
      </c>
      <c r="J69" s="111">
        <v>0</v>
      </c>
      <c r="K69" s="108">
        <v>0</v>
      </c>
      <c r="L69" s="16" t="s">
        <v>253</v>
      </c>
      <c r="N69" s="35" t="s">
        <v>199</v>
      </c>
    </row>
    <row r="70" spans="1:14" ht="12.75">
      <c r="A70" s="13">
        <v>41</v>
      </c>
      <c r="B70" s="28" t="s">
        <v>170</v>
      </c>
      <c r="C70" s="61" t="s">
        <v>296</v>
      </c>
      <c r="D70" s="76">
        <v>15</v>
      </c>
      <c r="E70" s="28"/>
      <c r="F70" s="13" t="s">
        <v>293</v>
      </c>
      <c r="G70" s="157">
        <v>0</v>
      </c>
      <c r="H70" s="157">
        <v>204</v>
      </c>
      <c r="I70" s="108">
        <v>0</v>
      </c>
      <c r="J70" s="111">
        <v>0</v>
      </c>
      <c r="K70" s="108">
        <v>0</v>
      </c>
      <c r="L70" s="16" t="s">
        <v>253</v>
      </c>
      <c r="N70" s="35" t="s">
        <v>199</v>
      </c>
    </row>
    <row r="71" spans="1:14" ht="12.75">
      <c r="A71" s="13">
        <v>111</v>
      </c>
      <c r="B71" s="28" t="s">
        <v>170</v>
      </c>
      <c r="C71" s="61" t="s">
        <v>210</v>
      </c>
      <c r="D71" s="76"/>
      <c r="E71" s="28"/>
      <c r="F71" s="13" t="s">
        <v>411</v>
      </c>
      <c r="G71" s="157">
        <v>0</v>
      </c>
      <c r="H71" s="157">
        <v>100</v>
      </c>
      <c r="I71" s="108">
        <v>0</v>
      </c>
      <c r="J71" s="111">
        <v>0</v>
      </c>
      <c r="K71" s="108">
        <v>0</v>
      </c>
      <c r="L71" s="16" t="s">
        <v>340</v>
      </c>
      <c r="N71" s="35" t="s">
        <v>199</v>
      </c>
    </row>
    <row r="72" spans="1:14" ht="12.75">
      <c r="A72" s="13">
        <v>111</v>
      </c>
      <c r="B72" s="28" t="s">
        <v>170</v>
      </c>
      <c r="C72" s="61" t="s">
        <v>342</v>
      </c>
      <c r="D72" s="76"/>
      <c r="E72" s="28"/>
      <c r="F72" s="13" t="s">
        <v>341</v>
      </c>
      <c r="G72" s="157">
        <v>0</v>
      </c>
      <c r="H72" s="157">
        <v>51</v>
      </c>
      <c r="I72" s="108">
        <v>0</v>
      </c>
      <c r="J72" s="111">
        <v>0</v>
      </c>
      <c r="K72" s="108">
        <v>0</v>
      </c>
      <c r="L72" s="90" t="s">
        <v>340</v>
      </c>
      <c r="N72" s="35" t="s">
        <v>199</v>
      </c>
    </row>
    <row r="73" spans="1:14" ht="12.75">
      <c r="A73" s="13">
        <v>111</v>
      </c>
      <c r="B73" s="28" t="s">
        <v>170</v>
      </c>
      <c r="C73" s="61" t="s">
        <v>308</v>
      </c>
      <c r="D73" s="76">
        <v>1</v>
      </c>
      <c r="E73" s="28"/>
      <c r="F73" s="13" t="s">
        <v>57</v>
      </c>
      <c r="G73" s="157">
        <v>0</v>
      </c>
      <c r="H73" s="157">
        <v>12</v>
      </c>
      <c r="I73" s="108">
        <v>0</v>
      </c>
      <c r="J73" s="111">
        <v>0</v>
      </c>
      <c r="K73" s="108">
        <v>0</v>
      </c>
      <c r="L73" s="16" t="s">
        <v>340</v>
      </c>
      <c r="N73" s="35" t="s">
        <v>199</v>
      </c>
    </row>
    <row r="74" spans="1:14" ht="12.75">
      <c r="A74" s="13">
        <v>111</v>
      </c>
      <c r="B74" s="28" t="s">
        <v>170</v>
      </c>
      <c r="C74" s="61" t="s">
        <v>309</v>
      </c>
      <c r="D74" s="76">
        <v>3</v>
      </c>
      <c r="E74" s="28"/>
      <c r="F74" s="13" t="s">
        <v>343</v>
      </c>
      <c r="G74" s="157">
        <v>0</v>
      </c>
      <c r="H74" s="157">
        <v>29</v>
      </c>
      <c r="I74" s="108">
        <v>0</v>
      </c>
      <c r="J74" s="111">
        <v>0</v>
      </c>
      <c r="K74" s="108">
        <v>0</v>
      </c>
      <c r="L74" s="90" t="s">
        <v>340</v>
      </c>
      <c r="N74" s="35" t="s">
        <v>199</v>
      </c>
    </row>
    <row r="75" spans="1:14" ht="12.75">
      <c r="A75" s="13">
        <v>111</v>
      </c>
      <c r="B75" s="28" t="s">
        <v>170</v>
      </c>
      <c r="C75" s="61" t="s">
        <v>304</v>
      </c>
      <c r="D75" s="76">
        <v>6</v>
      </c>
      <c r="E75" s="28"/>
      <c r="F75" s="13" t="s">
        <v>344</v>
      </c>
      <c r="G75" s="157">
        <v>0</v>
      </c>
      <c r="H75" s="157">
        <v>42</v>
      </c>
      <c r="I75" s="108">
        <v>0</v>
      </c>
      <c r="J75" s="111">
        <v>0</v>
      </c>
      <c r="K75" s="108">
        <v>0</v>
      </c>
      <c r="L75" s="90" t="s">
        <v>340</v>
      </c>
      <c r="N75" s="35" t="s">
        <v>199</v>
      </c>
    </row>
    <row r="76" spans="1:14" ht="12.75">
      <c r="A76" s="13">
        <v>111</v>
      </c>
      <c r="B76" s="28" t="s">
        <v>170</v>
      </c>
      <c r="C76" s="61" t="s">
        <v>305</v>
      </c>
      <c r="D76" s="76">
        <v>27</v>
      </c>
      <c r="E76" s="28"/>
      <c r="F76" s="13" t="s">
        <v>413</v>
      </c>
      <c r="G76" s="157">
        <v>0</v>
      </c>
      <c r="H76" s="157">
        <v>1974</v>
      </c>
      <c r="I76" s="108">
        <v>0</v>
      </c>
      <c r="J76" s="111">
        <v>0</v>
      </c>
      <c r="K76" s="108">
        <v>0</v>
      </c>
      <c r="L76" s="16" t="s">
        <v>253</v>
      </c>
      <c r="N76" s="35" t="s">
        <v>199</v>
      </c>
    </row>
    <row r="77" spans="1:14" ht="12.75">
      <c r="A77" s="185" t="s">
        <v>10</v>
      </c>
      <c r="B77" s="186"/>
      <c r="C77" s="186"/>
      <c r="D77" s="186"/>
      <c r="E77" s="186"/>
      <c r="F77" s="187"/>
      <c r="G77" s="21">
        <f>SUM(G22:G76)</f>
        <v>141800</v>
      </c>
      <c r="H77" s="21">
        <f>SUM(H22:H76)</f>
        <v>161535</v>
      </c>
      <c r="I77" s="21">
        <f>SUM(I22:I76)</f>
        <v>193446</v>
      </c>
      <c r="J77" s="21">
        <f>SUM(J22:J76)</f>
        <v>193446</v>
      </c>
      <c r="K77" s="21">
        <f>SUM(K22:K76)</f>
        <v>213263</v>
      </c>
      <c r="L77" s="18"/>
      <c r="N77" s="35" t="s">
        <v>202</v>
      </c>
    </row>
    <row r="78" spans="1:14" ht="12.75">
      <c r="A78" s="2"/>
      <c r="B78" s="29"/>
      <c r="C78" s="46"/>
      <c r="D78" s="84"/>
      <c r="E78" s="2"/>
      <c r="F78" s="2"/>
      <c r="G78" s="136"/>
      <c r="H78" s="136" t="s">
        <v>95</v>
      </c>
      <c r="I78" s="115"/>
      <c r="J78" s="115"/>
      <c r="K78" s="115"/>
      <c r="L78" s="2"/>
      <c r="N78" s="35" t="s">
        <v>202</v>
      </c>
    </row>
    <row r="79" spans="1:14" ht="12.75">
      <c r="A79" s="13">
        <v>111</v>
      </c>
      <c r="B79" s="28" t="s">
        <v>170</v>
      </c>
      <c r="C79" s="78">
        <v>611</v>
      </c>
      <c r="D79" s="76"/>
      <c r="E79" s="32"/>
      <c r="F79" s="13" t="s">
        <v>256</v>
      </c>
      <c r="G79" s="157">
        <v>627</v>
      </c>
      <c r="H79" s="157">
        <v>705</v>
      </c>
      <c r="I79" s="108">
        <v>480</v>
      </c>
      <c r="J79" s="111">
        <v>480</v>
      </c>
      <c r="K79" s="108">
        <v>499</v>
      </c>
      <c r="L79" s="14" t="s">
        <v>137</v>
      </c>
      <c r="N79" s="35" t="s">
        <v>199</v>
      </c>
    </row>
    <row r="80" spans="1:14" ht="12.75">
      <c r="A80" s="13">
        <v>111</v>
      </c>
      <c r="B80" s="28" t="s">
        <v>170</v>
      </c>
      <c r="C80" s="78" t="s">
        <v>255</v>
      </c>
      <c r="D80" s="76"/>
      <c r="E80" s="32"/>
      <c r="F80" s="13" t="s">
        <v>257</v>
      </c>
      <c r="G80" s="157">
        <v>118</v>
      </c>
      <c r="H80" s="157">
        <v>34</v>
      </c>
      <c r="I80" s="108">
        <v>250</v>
      </c>
      <c r="J80" s="111">
        <v>250</v>
      </c>
      <c r="K80" s="108">
        <v>250</v>
      </c>
      <c r="L80" s="14" t="s">
        <v>137</v>
      </c>
      <c r="N80" s="35" t="s">
        <v>199</v>
      </c>
    </row>
    <row r="81" spans="1:14" ht="12.75">
      <c r="A81" s="13">
        <v>111</v>
      </c>
      <c r="B81" s="28" t="s">
        <v>173</v>
      </c>
      <c r="C81" s="78" t="s">
        <v>254</v>
      </c>
      <c r="D81" s="76"/>
      <c r="E81" s="32"/>
      <c r="F81" s="13" t="s">
        <v>11</v>
      </c>
      <c r="G81" s="157">
        <v>2991</v>
      </c>
      <c r="H81" s="157">
        <v>2981</v>
      </c>
      <c r="I81" s="108">
        <v>2888</v>
      </c>
      <c r="J81" s="111">
        <v>2888</v>
      </c>
      <c r="K81" s="108">
        <v>2894</v>
      </c>
      <c r="L81" s="14" t="s">
        <v>138</v>
      </c>
      <c r="N81" s="35" t="s">
        <v>199</v>
      </c>
    </row>
    <row r="82" spans="1:14" ht="12.75">
      <c r="A82" s="13">
        <v>111</v>
      </c>
      <c r="B82" s="28" t="s">
        <v>173</v>
      </c>
      <c r="C82" s="78">
        <v>630</v>
      </c>
      <c r="D82" s="76"/>
      <c r="E82" s="32"/>
      <c r="F82" s="13" t="s">
        <v>258</v>
      </c>
      <c r="G82" s="157">
        <v>621</v>
      </c>
      <c r="H82" s="157">
        <v>735</v>
      </c>
      <c r="I82" s="108">
        <v>890</v>
      </c>
      <c r="J82" s="111">
        <v>890</v>
      </c>
      <c r="K82" s="108">
        <v>890</v>
      </c>
      <c r="L82" s="14" t="s">
        <v>138</v>
      </c>
      <c r="N82" s="35" t="s">
        <v>199</v>
      </c>
    </row>
    <row r="83" spans="1:15" ht="12.75">
      <c r="A83" s="13">
        <v>111</v>
      </c>
      <c r="B83" s="28" t="s">
        <v>173</v>
      </c>
      <c r="C83" s="78">
        <v>642</v>
      </c>
      <c r="D83" s="76"/>
      <c r="E83" s="32"/>
      <c r="F83" s="13" t="s">
        <v>382</v>
      </c>
      <c r="G83" s="157">
        <v>0</v>
      </c>
      <c r="H83" s="157">
        <v>62</v>
      </c>
      <c r="I83" s="108">
        <v>0</v>
      </c>
      <c r="J83" s="111">
        <v>0</v>
      </c>
      <c r="K83" s="108">
        <v>0</v>
      </c>
      <c r="L83" s="14" t="s">
        <v>138</v>
      </c>
      <c r="N83" s="35" t="s">
        <v>199</v>
      </c>
      <c r="O83" s="71"/>
    </row>
    <row r="84" spans="1:14" ht="12.75">
      <c r="A84" s="13">
        <v>41</v>
      </c>
      <c r="B84" s="28" t="s">
        <v>173</v>
      </c>
      <c r="C84" s="78">
        <v>637.642</v>
      </c>
      <c r="D84" s="76"/>
      <c r="E84" s="32"/>
      <c r="F84" s="13" t="s">
        <v>383</v>
      </c>
      <c r="G84" s="157">
        <v>8</v>
      </c>
      <c r="H84" s="157">
        <v>12</v>
      </c>
      <c r="I84" s="108">
        <v>0</v>
      </c>
      <c r="J84" s="111">
        <v>0</v>
      </c>
      <c r="K84" s="108">
        <v>0</v>
      </c>
      <c r="L84" s="14" t="s">
        <v>138</v>
      </c>
      <c r="N84" s="35" t="s">
        <v>199</v>
      </c>
    </row>
    <row r="85" spans="1:14" ht="12.75">
      <c r="A85" s="13">
        <v>41</v>
      </c>
      <c r="B85" s="28" t="s">
        <v>171</v>
      </c>
      <c r="C85" s="78">
        <v>634</v>
      </c>
      <c r="D85" s="76">
        <v>4</v>
      </c>
      <c r="E85" s="32"/>
      <c r="F85" s="13" t="s">
        <v>324</v>
      </c>
      <c r="G85" s="157">
        <v>100</v>
      </c>
      <c r="H85" s="157">
        <v>200</v>
      </c>
      <c r="I85" s="108">
        <v>250</v>
      </c>
      <c r="J85" s="111">
        <v>250</v>
      </c>
      <c r="K85" s="108">
        <v>250</v>
      </c>
      <c r="L85" s="14" t="s">
        <v>140</v>
      </c>
      <c r="N85" s="35" t="s">
        <v>199</v>
      </c>
    </row>
    <row r="86" spans="1:14" ht="12.75">
      <c r="A86" s="13">
        <v>41</v>
      </c>
      <c r="B86" s="28" t="s">
        <v>171</v>
      </c>
      <c r="C86" s="78">
        <v>642</v>
      </c>
      <c r="D86" s="76">
        <v>7</v>
      </c>
      <c r="E86" s="32"/>
      <c r="F86" s="48" t="s">
        <v>391</v>
      </c>
      <c r="G86" s="157">
        <v>4980</v>
      </c>
      <c r="H86" s="157">
        <v>0</v>
      </c>
      <c r="I86" s="108">
        <v>0</v>
      </c>
      <c r="J86" s="111">
        <v>0</v>
      </c>
      <c r="K86" s="108">
        <v>0</v>
      </c>
      <c r="L86" s="14" t="s">
        <v>140</v>
      </c>
      <c r="N86" s="35" t="s">
        <v>199</v>
      </c>
    </row>
    <row r="87" spans="1:14" ht="12.75">
      <c r="A87" s="13">
        <v>41</v>
      </c>
      <c r="B87" s="28" t="s">
        <v>171</v>
      </c>
      <c r="C87" s="78">
        <v>642</v>
      </c>
      <c r="D87" s="76">
        <v>1</v>
      </c>
      <c r="E87" s="32"/>
      <c r="F87" s="13" t="s">
        <v>113</v>
      </c>
      <c r="G87" s="157">
        <v>234</v>
      </c>
      <c r="H87" s="157">
        <v>609</v>
      </c>
      <c r="I87" s="108">
        <v>400</v>
      </c>
      <c r="J87" s="111">
        <v>400</v>
      </c>
      <c r="K87" s="108">
        <v>1000</v>
      </c>
      <c r="L87" s="14" t="s">
        <v>140</v>
      </c>
      <c r="N87" s="35" t="s">
        <v>199</v>
      </c>
    </row>
    <row r="88" spans="1:14" ht="12.75" hidden="1">
      <c r="A88" s="13">
        <v>41</v>
      </c>
      <c r="B88" s="28" t="s">
        <v>171</v>
      </c>
      <c r="C88" s="78">
        <v>642</v>
      </c>
      <c r="D88" s="76">
        <v>1</v>
      </c>
      <c r="E88" s="32"/>
      <c r="F88" s="13" t="s">
        <v>526</v>
      </c>
      <c r="G88" s="157"/>
      <c r="H88" s="157"/>
      <c r="I88" s="108" t="s">
        <v>95</v>
      </c>
      <c r="J88" s="111" t="s">
        <v>95</v>
      </c>
      <c r="K88" s="156" t="s">
        <v>95</v>
      </c>
      <c r="L88" s="13" t="s">
        <v>140</v>
      </c>
      <c r="N88" s="35" t="s">
        <v>202</v>
      </c>
    </row>
    <row r="89" spans="1:14" ht="12.75">
      <c r="A89" s="13">
        <v>41</v>
      </c>
      <c r="B89" s="28" t="s">
        <v>175</v>
      </c>
      <c r="C89" s="78">
        <v>633</v>
      </c>
      <c r="D89" s="76">
        <v>4</v>
      </c>
      <c r="E89" s="32"/>
      <c r="F89" s="48" t="s">
        <v>357</v>
      </c>
      <c r="G89" s="157">
        <v>0</v>
      </c>
      <c r="H89" s="157">
        <v>600</v>
      </c>
      <c r="I89" s="108">
        <v>0</v>
      </c>
      <c r="J89" s="111">
        <v>0</v>
      </c>
      <c r="K89" s="108">
        <v>0</v>
      </c>
      <c r="L89" s="14" t="s">
        <v>141</v>
      </c>
      <c r="N89" s="35" t="s">
        <v>199</v>
      </c>
    </row>
    <row r="90" spans="1:14" ht="12.75">
      <c r="A90" s="13">
        <v>41</v>
      </c>
      <c r="B90" s="28" t="s">
        <v>175</v>
      </c>
      <c r="C90" s="78">
        <v>635</v>
      </c>
      <c r="D90" s="76">
        <v>6</v>
      </c>
      <c r="E90" s="32"/>
      <c r="F90" s="13" t="s">
        <v>13</v>
      </c>
      <c r="G90" s="157">
        <v>936</v>
      </c>
      <c r="H90" s="157">
        <v>2688</v>
      </c>
      <c r="I90" s="108">
        <v>2000</v>
      </c>
      <c r="J90" s="111">
        <v>2000</v>
      </c>
      <c r="K90" s="108">
        <v>500</v>
      </c>
      <c r="L90" s="14" t="s">
        <v>141</v>
      </c>
      <c r="N90" s="35" t="s">
        <v>199</v>
      </c>
    </row>
    <row r="91" spans="1:14" ht="12.75">
      <c r="A91" s="13">
        <v>41</v>
      </c>
      <c r="B91" s="28" t="s">
        <v>175</v>
      </c>
      <c r="C91" s="78">
        <v>637</v>
      </c>
      <c r="D91" s="76">
        <v>12</v>
      </c>
      <c r="E91" s="32"/>
      <c r="F91" s="13" t="s">
        <v>259</v>
      </c>
      <c r="G91" s="157">
        <v>54</v>
      </c>
      <c r="H91" s="157">
        <v>54</v>
      </c>
      <c r="I91" s="108">
        <v>66</v>
      </c>
      <c r="J91" s="111">
        <v>66</v>
      </c>
      <c r="K91" s="108">
        <v>66</v>
      </c>
      <c r="L91" s="14" t="s">
        <v>141</v>
      </c>
      <c r="N91" s="35" t="s">
        <v>199</v>
      </c>
    </row>
    <row r="92" spans="1:14" ht="12.75">
      <c r="A92" s="13">
        <v>41</v>
      </c>
      <c r="B92" s="28" t="s">
        <v>175</v>
      </c>
      <c r="C92" s="78">
        <v>637</v>
      </c>
      <c r="D92" s="76">
        <v>35</v>
      </c>
      <c r="E92" s="32"/>
      <c r="F92" s="13" t="s">
        <v>14</v>
      </c>
      <c r="G92" s="157">
        <v>223</v>
      </c>
      <c r="H92" s="157">
        <v>223</v>
      </c>
      <c r="I92" s="108">
        <v>223</v>
      </c>
      <c r="J92" s="111">
        <v>223</v>
      </c>
      <c r="K92" s="108">
        <v>223</v>
      </c>
      <c r="L92" s="14" t="s">
        <v>141</v>
      </c>
      <c r="N92" s="35" t="s">
        <v>199</v>
      </c>
    </row>
    <row r="93" spans="1:14" ht="12.75">
      <c r="A93" s="13">
        <v>1319</v>
      </c>
      <c r="B93" s="28" t="s">
        <v>171</v>
      </c>
      <c r="C93" s="78">
        <v>632</v>
      </c>
      <c r="D93" s="76">
        <v>1</v>
      </c>
      <c r="E93" s="32"/>
      <c r="F93" s="50" t="s">
        <v>34</v>
      </c>
      <c r="G93" s="157">
        <v>194</v>
      </c>
      <c r="H93" s="157">
        <v>0</v>
      </c>
      <c r="I93" s="108">
        <v>0</v>
      </c>
      <c r="J93" s="111">
        <v>0</v>
      </c>
      <c r="K93" s="108">
        <v>0</v>
      </c>
      <c r="L93" s="14" t="s">
        <v>142</v>
      </c>
      <c r="N93" s="35" t="s">
        <v>199</v>
      </c>
    </row>
    <row r="94" spans="1:14" ht="12.75">
      <c r="A94" s="13">
        <v>41</v>
      </c>
      <c r="B94" s="28" t="s">
        <v>171</v>
      </c>
      <c r="C94" s="78">
        <v>632</v>
      </c>
      <c r="D94" s="76">
        <v>1</v>
      </c>
      <c r="E94" s="32"/>
      <c r="F94" s="15" t="s">
        <v>99</v>
      </c>
      <c r="G94" s="157">
        <v>192</v>
      </c>
      <c r="H94" s="157">
        <v>804</v>
      </c>
      <c r="I94" s="108">
        <v>650</v>
      </c>
      <c r="J94" s="111">
        <v>650</v>
      </c>
      <c r="K94" s="108">
        <v>650</v>
      </c>
      <c r="L94" s="14" t="s">
        <v>142</v>
      </c>
      <c r="N94" s="35" t="s">
        <v>199</v>
      </c>
    </row>
    <row r="95" spans="1:14" ht="12.75">
      <c r="A95" s="13">
        <v>41</v>
      </c>
      <c r="B95" s="28" t="s">
        <v>171</v>
      </c>
      <c r="C95" s="78">
        <v>632</v>
      </c>
      <c r="D95" s="76">
        <v>2</v>
      </c>
      <c r="E95" s="32"/>
      <c r="F95" s="15" t="s">
        <v>332</v>
      </c>
      <c r="G95" s="157">
        <v>224</v>
      </c>
      <c r="H95" s="157">
        <v>210</v>
      </c>
      <c r="I95" s="108">
        <v>500</v>
      </c>
      <c r="J95" s="111">
        <v>500</v>
      </c>
      <c r="K95" s="108">
        <v>500</v>
      </c>
      <c r="L95" s="14" t="s">
        <v>142</v>
      </c>
      <c r="N95" s="35" t="s">
        <v>199</v>
      </c>
    </row>
    <row r="96" spans="1:14" ht="12.75">
      <c r="A96" s="13">
        <v>41</v>
      </c>
      <c r="B96" s="28" t="s">
        <v>171</v>
      </c>
      <c r="C96" s="78">
        <v>632</v>
      </c>
      <c r="D96" s="76">
        <v>3</v>
      </c>
      <c r="E96" s="32"/>
      <c r="F96" s="15" t="s">
        <v>274</v>
      </c>
      <c r="G96" s="157">
        <v>0</v>
      </c>
      <c r="H96" s="157">
        <v>10</v>
      </c>
      <c r="I96" s="108">
        <v>20</v>
      </c>
      <c r="J96" s="111">
        <v>20</v>
      </c>
      <c r="K96" s="108">
        <v>20</v>
      </c>
      <c r="L96" s="14" t="s">
        <v>142</v>
      </c>
      <c r="N96" s="35" t="s">
        <v>199</v>
      </c>
    </row>
    <row r="97" spans="1:14" ht="12.75">
      <c r="A97" s="13">
        <v>41</v>
      </c>
      <c r="B97" s="28" t="s">
        <v>171</v>
      </c>
      <c r="C97" s="78">
        <v>633</v>
      </c>
      <c r="D97" s="76">
        <v>6</v>
      </c>
      <c r="E97" s="32"/>
      <c r="F97" s="15" t="s">
        <v>317</v>
      </c>
      <c r="G97" s="157">
        <v>92</v>
      </c>
      <c r="H97" s="157">
        <v>644</v>
      </c>
      <c r="I97" s="108">
        <v>100</v>
      </c>
      <c r="J97" s="111">
        <v>100</v>
      </c>
      <c r="K97" s="108">
        <v>100</v>
      </c>
      <c r="L97" s="14" t="s">
        <v>142</v>
      </c>
      <c r="N97" s="35" t="s">
        <v>199</v>
      </c>
    </row>
    <row r="98" spans="1:14" ht="12.75">
      <c r="A98" s="13">
        <v>41</v>
      </c>
      <c r="B98" s="28" t="s">
        <v>171</v>
      </c>
      <c r="C98" s="78">
        <v>633</v>
      </c>
      <c r="D98" s="76">
        <v>1</v>
      </c>
      <c r="E98" s="32"/>
      <c r="F98" s="50" t="s">
        <v>7</v>
      </c>
      <c r="G98" s="157">
        <v>3224</v>
      </c>
      <c r="H98" s="157">
        <v>0</v>
      </c>
      <c r="I98" s="108">
        <v>0</v>
      </c>
      <c r="J98" s="111">
        <v>0</v>
      </c>
      <c r="K98" s="108">
        <v>0</v>
      </c>
      <c r="L98" s="14" t="s">
        <v>142</v>
      </c>
      <c r="N98" s="35" t="s">
        <v>199</v>
      </c>
    </row>
    <row r="99" spans="1:14" ht="12.75">
      <c r="A99" s="13">
        <v>41</v>
      </c>
      <c r="B99" s="28" t="s">
        <v>171</v>
      </c>
      <c r="C99" s="78">
        <v>633</v>
      </c>
      <c r="D99" s="76">
        <v>4</v>
      </c>
      <c r="E99" s="32"/>
      <c r="F99" s="50" t="s">
        <v>357</v>
      </c>
      <c r="G99" s="157">
        <v>896</v>
      </c>
      <c r="H99" s="157">
        <v>0</v>
      </c>
      <c r="I99" s="108">
        <v>0</v>
      </c>
      <c r="J99" s="111">
        <v>0</v>
      </c>
      <c r="K99" s="108">
        <v>0</v>
      </c>
      <c r="L99" s="14" t="s">
        <v>142</v>
      </c>
      <c r="N99" s="35" t="s">
        <v>199</v>
      </c>
    </row>
    <row r="100" spans="1:14" ht="12.75">
      <c r="A100" s="13">
        <v>41</v>
      </c>
      <c r="B100" s="28" t="s">
        <v>171</v>
      </c>
      <c r="C100" s="65" t="s">
        <v>304</v>
      </c>
      <c r="D100" s="75">
        <v>15</v>
      </c>
      <c r="E100" s="65"/>
      <c r="F100" s="48" t="s">
        <v>322</v>
      </c>
      <c r="G100" s="157">
        <v>0</v>
      </c>
      <c r="H100" s="157">
        <v>0</v>
      </c>
      <c r="I100" s="108">
        <v>300</v>
      </c>
      <c r="J100" s="111">
        <v>300</v>
      </c>
      <c r="K100" s="108">
        <v>300</v>
      </c>
      <c r="L100" s="14" t="s">
        <v>142</v>
      </c>
      <c r="N100" s="35" t="s">
        <v>199</v>
      </c>
    </row>
    <row r="101" spans="1:14" ht="12.75">
      <c r="A101" s="13">
        <v>41</v>
      </c>
      <c r="B101" s="28" t="s">
        <v>171</v>
      </c>
      <c r="C101" s="78">
        <v>635</v>
      </c>
      <c r="D101" s="76">
        <v>6</v>
      </c>
      <c r="E101" s="32"/>
      <c r="F101" s="15" t="s">
        <v>261</v>
      </c>
      <c r="G101" s="157">
        <v>0</v>
      </c>
      <c r="H101" s="157">
        <v>25</v>
      </c>
      <c r="I101" s="108">
        <v>500</v>
      </c>
      <c r="J101" s="111">
        <v>500</v>
      </c>
      <c r="K101" s="108">
        <v>500</v>
      </c>
      <c r="L101" s="14" t="s">
        <v>142</v>
      </c>
      <c r="N101" s="35" t="s">
        <v>199</v>
      </c>
    </row>
    <row r="102" spans="1:14" ht="12.75">
      <c r="A102" s="13">
        <v>41</v>
      </c>
      <c r="B102" s="28" t="s">
        <v>171</v>
      </c>
      <c r="C102" s="78">
        <v>635</v>
      </c>
      <c r="D102" s="76">
        <v>6</v>
      </c>
      <c r="E102" s="32"/>
      <c r="F102" s="15" t="s">
        <v>339</v>
      </c>
      <c r="G102" s="157">
        <v>0</v>
      </c>
      <c r="H102" s="157">
        <v>456</v>
      </c>
      <c r="I102" s="108">
        <v>0</v>
      </c>
      <c r="J102" s="111">
        <v>0</v>
      </c>
      <c r="K102" s="108">
        <v>0</v>
      </c>
      <c r="L102" s="14" t="s">
        <v>142</v>
      </c>
      <c r="N102" s="35" t="s">
        <v>199</v>
      </c>
    </row>
    <row r="103" spans="1:14" ht="12.75">
      <c r="A103" s="13">
        <v>41</v>
      </c>
      <c r="B103" s="28" t="s">
        <v>171</v>
      </c>
      <c r="C103" s="78">
        <v>636</v>
      </c>
      <c r="D103" s="76">
        <v>1</v>
      </c>
      <c r="E103" s="32"/>
      <c r="F103" s="15" t="s">
        <v>15</v>
      </c>
      <c r="G103" s="157">
        <v>66</v>
      </c>
      <c r="H103" s="157">
        <v>66</v>
      </c>
      <c r="I103" s="108">
        <v>67</v>
      </c>
      <c r="J103" s="111">
        <v>67</v>
      </c>
      <c r="K103" s="108">
        <v>67</v>
      </c>
      <c r="L103" s="14" t="s">
        <v>142</v>
      </c>
      <c r="N103" s="35" t="s">
        <v>199</v>
      </c>
    </row>
    <row r="104" spans="1:15" ht="12.75">
      <c r="A104" s="13">
        <v>41</v>
      </c>
      <c r="B104" s="28" t="s">
        <v>171</v>
      </c>
      <c r="C104" s="78">
        <v>637</v>
      </c>
      <c r="D104" s="76">
        <v>4</v>
      </c>
      <c r="E104" s="32"/>
      <c r="F104" s="15" t="s">
        <v>321</v>
      </c>
      <c r="G104" s="157">
        <v>2</v>
      </c>
      <c r="H104" s="157">
        <v>222</v>
      </c>
      <c r="I104" s="108">
        <v>130</v>
      </c>
      <c r="J104" s="111">
        <v>130</v>
      </c>
      <c r="K104" s="108">
        <v>130</v>
      </c>
      <c r="L104" s="14" t="s">
        <v>142</v>
      </c>
      <c r="N104" s="35" t="s">
        <v>199</v>
      </c>
      <c r="O104" s="71"/>
    </row>
    <row r="105" spans="1:15" ht="12.75">
      <c r="A105" s="56">
        <v>41</v>
      </c>
      <c r="B105" s="57" t="s">
        <v>171</v>
      </c>
      <c r="C105" s="80">
        <v>717</v>
      </c>
      <c r="D105" s="85">
        <v>1</v>
      </c>
      <c r="E105" s="55"/>
      <c r="F105" s="95" t="s">
        <v>414</v>
      </c>
      <c r="G105" s="107">
        <v>51104</v>
      </c>
      <c r="H105" s="107">
        <v>0</v>
      </c>
      <c r="I105" s="108">
        <v>0</v>
      </c>
      <c r="J105" s="111">
        <v>0</v>
      </c>
      <c r="K105" s="108">
        <v>0</v>
      </c>
      <c r="L105" s="14" t="s">
        <v>142</v>
      </c>
      <c r="N105" s="35" t="s">
        <v>200</v>
      </c>
      <c r="O105" s="71"/>
    </row>
    <row r="106" spans="1:15" ht="12.75">
      <c r="A106" s="56">
        <v>43</v>
      </c>
      <c r="B106" s="57" t="s">
        <v>171</v>
      </c>
      <c r="C106" s="80">
        <v>717</v>
      </c>
      <c r="D106" s="85">
        <v>1</v>
      </c>
      <c r="E106" s="55"/>
      <c r="F106" s="95" t="s">
        <v>415</v>
      </c>
      <c r="G106" s="107">
        <v>9713</v>
      </c>
      <c r="H106" s="107">
        <v>0</v>
      </c>
      <c r="I106" s="108">
        <v>0</v>
      </c>
      <c r="J106" s="111">
        <v>0</v>
      </c>
      <c r="K106" s="108">
        <v>0</v>
      </c>
      <c r="L106" s="14" t="s">
        <v>142</v>
      </c>
      <c r="N106" s="35" t="s">
        <v>200</v>
      </c>
      <c r="O106" s="71"/>
    </row>
    <row r="107" spans="1:15" ht="12.75">
      <c r="A107" s="56">
        <v>46</v>
      </c>
      <c r="B107" s="57" t="s">
        <v>171</v>
      </c>
      <c r="C107" s="80">
        <v>717</v>
      </c>
      <c r="D107" s="85">
        <v>1</v>
      </c>
      <c r="E107" s="55"/>
      <c r="F107" s="95" t="s">
        <v>416</v>
      </c>
      <c r="G107" s="107">
        <v>40570</v>
      </c>
      <c r="H107" s="107">
        <v>0</v>
      </c>
      <c r="I107" s="108">
        <v>0</v>
      </c>
      <c r="J107" s="111">
        <v>0</v>
      </c>
      <c r="K107" s="108">
        <v>0</v>
      </c>
      <c r="L107" s="14" t="s">
        <v>142</v>
      </c>
      <c r="N107" s="35" t="s">
        <v>200</v>
      </c>
      <c r="O107" s="71"/>
    </row>
    <row r="108" spans="1:14" ht="12.75">
      <c r="A108" s="13">
        <v>41</v>
      </c>
      <c r="B108" s="28" t="s">
        <v>171</v>
      </c>
      <c r="C108" s="78">
        <v>637</v>
      </c>
      <c r="D108" s="76">
        <v>15</v>
      </c>
      <c r="E108" s="32"/>
      <c r="F108" s="15" t="s">
        <v>262</v>
      </c>
      <c r="G108" s="157">
        <v>118</v>
      </c>
      <c r="H108" s="157">
        <v>118</v>
      </c>
      <c r="I108" s="108">
        <v>118</v>
      </c>
      <c r="J108" s="111">
        <v>118</v>
      </c>
      <c r="K108" s="108">
        <v>118</v>
      </c>
      <c r="L108" s="14" t="s">
        <v>142</v>
      </c>
      <c r="N108" s="35" t="s">
        <v>199</v>
      </c>
    </row>
    <row r="109" spans="1:14" ht="12.75">
      <c r="A109" s="13">
        <v>41</v>
      </c>
      <c r="B109" s="28" t="s">
        <v>174</v>
      </c>
      <c r="C109" s="78">
        <v>633</v>
      </c>
      <c r="D109" s="76">
        <v>6</v>
      </c>
      <c r="E109" s="32"/>
      <c r="F109" s="13" t="s">
        <v>12</v>
      </c>
      <c r="G109" s="157">
        <v>3</v>
      </c>
      <c r="H109" s="157">
        <v>0</v>
      </c>
      <c r="I109" s="108">
        <v>100</v>
      </c>
      <c r="J109" s="111">
        <v>100</v>
      </c>
      <c r="K109" s="108">
        <v>100</v>
      </c>
      <c r="L109" s="14" t="s">
        <v>139</v>
      </c>
      <c r="N109" s="35" t="s">
        <v>199</v>
      </c>
    </row>
    <row r="110" spans="1:14" ht="12.75">
      <c r="A110" s="13">
        <v>41</v>
      </c>
      <c r="B110" s="28" t="s">
        <v>174</v>
      </c>
      <c r="C110" s="78">
        <v>635</v>
      </c>
      <c r="D110" s="76">
        <v>4</v>
      </c>
      <c r="E110" s="32"/>
      <c r="F110" s="13" t="s">
        <v>491</v>
      </c>
      <c r="G110" s="157">
        <v>0</v>
      </c>
      <c r="H110" s="157">
        <v>0</v>
      </c>
      <c r="I110" s="108">
        <v>0</v>
      </c>
      <c r="J110" s="111"/>
      <c r="K110" s="108">
        <v>1576</v>
      </c>
      <c r="L110" s="14" t="s">
        <v>139</v>
      </c>
      <c r="N110" s="35" t="s">
        <v>199</v>
      </c>
    </row>
    <row r="111" spans="1:14" ht="12.75">
      <c r="A111" s="13">
        <v>41</v>
      </c>
      <c r="B111" s="28" t="s">
        <v>174</v>
      </c>
      <c r="C111" s="78">
        <v>635</v>
      </c>
      <c r="D111" s="76">
        <v>6</v>
      </c>
      <c r="E111" s="32"/>
      <c r="F111" s="48" t="s">
        <v>392</v>
      </c>
      <c r="G111" s="157">
        <v>16327</v>
      </c>
      <c r="H111" s="157">
        <v>0</v>
      </c>
      <c r="I111" s="108">
        <v>0</v>
      </c>
      <c r="J111" s="111">
        <v>0</v>
      </c>
      <c r="K111" s="108">
        <v>0</v>
      </c>
      <c r="L111" s="14" t="s">
        <v>139</v>
      </c>
      <c r="N111" s="35" t="s">
        <v>199</v>
      </c>
    </row>
    <row r="112" spans="1:14" ht="12.75">
      <c r="A112" s="13">
        <v>41</v>
      </c>
      <c r="B112" s="28" t="s">
        <v>174</v>
      </c>
      <c r="C112" s="78">
        <v>637</v>
      </c>
      <c r="D112" s="76">
        <v>4</v>
      </c>
      <c r="E112" s="32"/>
      <c r="F112" s="13" t="s">
        <v>335</v>
      </c>
      <c r="G112" s="157">
        <v>0</v>
      </c>
      <c r="H112" s="157">
        <v>0</v>
      </c>
      <c r="I112" s="108">
        <v>200</v>
      </c>
      <c r="J112" s="111">
        <v>200</v>
      </c>
      <c r="K112" s="108">
        <v>240</v>
      </c>
      <c r="L112" s="14" t="s">
        <v>139</v>
      </c>
      <c r="N112" s="35" t="s">
        <v>199</v>
      </c>
    </row>
    <row r="113" spans="1:14" ht="12.75">
      <c r="A113" s="56">
        <v>41</v>
      </c>
      <c r="B113" s="57" t="s">
        <v>174</v>
      </c>
      <c r="C113" s="80">
        <v>717</v>
      </c>
      <c r="D113" s="85">
        <v>2</v>
      </c>
      <c r="E113" s="55"/>
      <c r="F113" s="56" t="s">
        <v>278</v>
      </c>
      <c r="G113" s="107">
        <v>0</v>
      </c>
      <c r="H113" s="107">
        <v>501</v>
      </c>
      <c r="I113" s="108">
        <v>600</v>
      </c>
      <c r="J113" s="111">
        <v>600</v>
      </c>
      <c r="K113" s="108">
        <v>600</v>
      </c>
      <c r="L113" s="14" t="s">
        <v>139</v>
      </c>
      <c r="N113" s="35" t="s">
        <v>200</v>
      </c>
    </row>
    <row r="114" spans="1:14" ht="12.75">
      <c r="A114" s="13">
        <v>111</v>
      </c>
      <c r="B114" s="28" t="s">
        <v>325</v>
      </c>
      <c r="C114" s="61" t="s">
        <v>254</v>
      </c>
      <c r="D114" s="76"/>
      <c r="E114" s="28"/>
      <c r="F114" s="13" t="s">
        <v>326</v>
      </c>
      <c r="G114" s="157">
        <v>460</v>
      </c>
      <c r="H114" s="157">
        <v>0</v>
      </c>
      <c r="I114" s="108">
        <v>140</v>
      </c>
      <c r="J114" s="111">
        <v>140</v>
      </c>
      <c r="K114" s="108">
        <v>291</v>
      </c>
      <c r="L114" s="14" t="s">
        <v>328</v>
      </c>
      <c r="N114" s="35" t="s">
        <v>199</v>
      </c>
    </row>
    <row r="115" spans="1:14" ht="12.75">
      <c r="A115" s="13">
        <v>111</v>
      </c>
      <c r="B115" s="28" t="s">
        <v>325</v>
      </c>
      <c r="C115" s="61" t="s">
        <v>186</v>
      </c>
      <c r="D115" s="76"/>
      <c r="E115" s="28"/>
      <c r="F115" s="13" t="s">
        <v>327</v>
      </c>
      <c r="G115" s="157">
        <v>2424</v>
      </c>
      <c r="H115" s="157">
        <v>0</v>
      </c>
      <c r="I115" s="108">
        <v>1160</v>
      </c>
      <c r="J115" s="111">
        <v>1160</v>
      </c>
      <c r="K115" s="108">
        <v>1099</v>
      </c>
      <c r="L115" s="14" t="s">
        <v>328</v>
      </c>
      <c r="N115" s="35" t="s">
        <v>199</v>
      </c>
    </row>
    <row r="116" spans="1:14" ht="12.75">
      <c r="A116" s="56"/>
      <c r="B116" s="57"/>
      <c r="C116" s="80"/>
      <c r="D116" s="85"/>
      <c r="E116" s="55"/>
      <c r="F116" s="56"/>
      <c r="G116" s="107"/>
      <c r="H116" s="107"/>
      <c r="I116" s="108"/>
      <c r="J116" s="111"/>
      <c r="K116" s="108"/>
      <c r="L116" s="14"/>
      <c r="N116" s="35" t="s">
        <v>200</v>
      </c>
    </row>
    <row r="117" spans="1:14" ht="12.75">
      <c r="A117" s="185" t="s">
        <v>16</v>
      </c>
      <c r="B117" s="186"/>
      <c r="C117" s="186"/>
      <c r="D117" s="186"/>
      <c r="E117" s="186"/>
      <c r="F117" s="187"/>
      <c r="G117" s="21">
        <f>SUM(G79:G116)</f>
        <v>136501</v>
      </c>
      <c r="H117" s="21">
        <f>SUM(H79:H116)</f>
        <v>11959</v>
      </c>
      <c r="I117" s="21">
        <f>SUM(I79:I116)</f>
        <v>12032</v>
      </c>
      <c r="J117" s="21">
        <f>SUM(J79:J116)</f>
        <v>12032</v>
      </c>
      <c r="K117" s="21">
        <f>SUM(K79:K116)</f>
        <v>12863</v>
      </c>
      <c r="L117" s="18"/>
      <c r="N117" s="35" t="s">
        <v>202</v>
      </c>
    </row>
    <row r="118" spans="1:14" ht="12.75">
      <c r="A118" s="2"/>
      <c r="B118" s="29"/>
      <c r="C118" s="46"/>
      <c r="D118" s="84"/>
      <c r="E118" s="2"/>
      <c r="F118" s="2"/>
      <c r="G118" s="136" t="s">
        <v>95</v>
      </c>
      <c r="H118" s="136"/>
      <c r="I118" s="89"/>
      <c r="J118" s="89"/>
      <c r="K118" s="89"/>
      <c r="L118" s="2"/>
      <c r="N118" s="35" t="s">
        <v>202</v>
      </c>
    </row>
    <row r="119" spans="1:14" ht="12.75">
      <c r="A119" s="13">
        <v>111</v>
      </c>
      <c r="B119" s="28" t="s">
        <v>176</v>
      </c>
      <c r="C119" s="78">
        <v>637</v>
      </c>
      <c r="D119" s="76">
        <v>27</v>
      </c>
      <c r="E119" s="32"/>
      <c r="F119" s="13" t="s">
        <v>492</v>
      </c>
      <c r="G119" s="157">
        <v>187</v>
      </c>
      <c r="H119" s="157">
        <v>0</v>
      </c>
      <c r="I119" s="108">
        <v>0</v>
      </c>
      <c r="J119" s="111">
        <v>0</v>
      </c>
      <c r="K119" s="108">
        <v>0</v>
      </c>
      <c r="L119" s="13" t="s">
        <v>143</v>
      </c>
      <c r="N119" s="35" t="s">
        <v>199</v>
      </c>
    </row>
    <row r="120" spans="1:14" s="9" customFormat="1" ht="12.75">
      <c r="A120" s="13">
        <v>41</v>
      </c>
      <c r="B120" s="28" t="s">
        <v>178</v>
      </c>
      <c r="C120" s="78">
        <v>633</v>
      </c>
      <c r="D120" s="76">
        <v>6</v>
      </c>
      <c r="E120" s="32"/>
      <c r="F120" s="13" t="s">
        <v>260</v>
      </c>
      <c r="G120" s="157">
        <f>500-93</f>
        <v>407</v>
      </c>
      <c r="H120" s="157">
        <v>705</v>
      </c>
      <c r="I120" s="108">
        <v>100</v>
      </c>
      <c r="J120" s="111">
        <v>100</v>
      </c>
      <c r="K120" s="108">
        <v>100</v>
      </c>
      <c r="L120" s="13" t="s">
        <v>143</v>
      </c>
      <c r="M120"/>
      <c r="N120" s="35" t="s">
        <v>199</v>
      </c>
    </row>
    <row r="121" spans="1:14" s="9" customFormat="1" ht="12.75">
      <c r="A121" s="13"/>
      <c r="B121" s="28" t="s">
        <v>178</v>
      </c>
      <c r="C121" s="78">
        <v>633</v>
      </c>
      <c r="D121" s="76">
        <v>6</v>
      </c>
      <c r="E121" s="32"/>
      <c r="F121" s="13" t="s">
        <v>329</v>
      </c>
      <c r="G121" s="157">
        <v>0</v>
      </c>
      <c r="H121" s="157">
        <v>0</v>
      </c>
      <c r="I121" s="108">
        <v>600</v>
      </c>
      <c r="J121" s="111">
        <v>600</v>
      </c>
      <c r="K121" s="108">
        <v>600</v>
      </c>
      <c r="L121" s="13" t="s">
        <v>143</v>
      </c>
      <c r="M121"/>
      <c r="N121" s="35" t="s">
        <v>199</v>
      </c>
    </row>
    <row r="122" spans="1:14" s="9" customFormat="1" ht="12.75">
      <c r="A122" s="13">
        <v>41</v>
      </c>
      <c r="B122" s="28" t="s">
        <v>178</v>
      </c>
      <c r="C122" s="78">
        <v>633</v>
      </c>
      <c r="D122" s="76">
        <v>7</v>
      </c>
      <c r="E122" s="32"/>
      <c r="F122" s="13" t="s">
        <v>100</v>
      </c>
      <c r="G122" s="157">
        <f>332+268</f>
        <v>600</v>
      </c>
      <c r="H122" s="157">
        <v>0</v>
      </c>
      <c r="I122" s="108">
        <v>340</v>
      </c>
      <c r="J122" s="111">
        <v>340</v>
      </c>
      <c r="K122" s="108">
        <v>270</v>
      </c>
      <c r="L122" s="13" t="s">
        <v>143</v>
      </c>
      <c r="M122"/>
      <c r="N122" s="35" t="s">
        <v>199</v>
      </c>
    </row>
    <row r="123" spans="1:14" ht="12.75">
      <c r="A123" s="13">
        <v>41</v>
      </c>
      <c r="B123" s="28" t="s">
        <v>178</v>
      </c>
      <c r="C123" s="78">
        <v>633</v>
      </c>
      <c r="D123" s="76">
        <v>10</v>
      </c>
      <c r="E123" s="32"/>
      <c r="F123" s="13" t="s">
        <v>18</v>
      </c>
      <c r="G123" s="157">
        <v>0</v>
      </c>
      <c r="H123" s="157">
        <v>848</v>
      </c>
      <c r="I123" s="108">
        <v>300</v>
      </c>
      <c r="J123" s="111">
        <v>300</v>
      </c>
      <c r="K123" s="108">
        <v>0</v>
      </c>
      <c r="L123" s="13" t="s">
        <v>143</v>
      </c>
      <c r="N123" s="35" t="s">
        <v>199</v>
      </c>
    </row>
    <row r="124" spans="1:14" ht="12.75">
      <c r="A124" s="13">
        <v>41</v>
      </c>
      <c r="B124" s="28" t="s">
        <v>178</v>
      </c>
      <c r="C124" s="78">
        <v>633</v>
      </c>
      <c r="D124" s="76">
        <v>16</v>
      </c>
      <c r="E124" s="32"/>
      <c r="F124" s="13" t="s">
        <v>19</v>
      </c>
      <c r="G124" s="157">
        <v>162</v>
      </c>
      <c r="H124" s="157">
        <v>89</v>
      </c>
      <c r="I124" s="108">
        <v>150</v>
      </c>
      <c r="J124" s="111">
        <v>150</v>
      </c>
      <c r="K124" s="108">
        <v>200</v>
      </c>
      <c r="L124" s="13" t="s">
        <v>143</v>
      </c>
      <c r="N124" s="35" t="s">
        <v>199</v>
      </c>
    </row>
    <row r="125" spans="1:14" ht="12.75">
      <c r="A125" s="13">
        <v>41</v>
      </c>
      <c r="B125" s="28" t="s">
        <v>178</v>
      </c>
      <c r="C125" s="61" t="s">
        <v>310</v>
      </c>
      <c r="D125" s="76">
        <v>1</v>
      </c>
      <c r="E125" s="28"/>
      <c r="F125" s="13" t="s">
        <v>101</v>
      </c>
      <c r="G125" s="157">
        <v>0</v>
      </c>
      <c r="H125" s="157">
        <v>0</v>
      </c>
      <c r="I125" s="108">
        <v>66</v>
      </c>
      <c r="J125" s="111">
        <v>66</v>
      </c>
      <c r="K125" s="108">
        <v>66</v>
      </c>
      <c r="L125" s="13" t="s">
        <v>143</v>
      </c>
      <c r="N125" s="35" t="s">
        <v>199</v>
      </c>
    </row>
    <row r="126" spans="1:14" ht="12.75">
      <c r="A126" s="13">
        <v>41</v>
      </c>
      <c r="B126" s="28" t="s">
        <v>178</v>
      </c>
      <c r="C126" s="61" t="s">
        <v>310</v>
      </c>
      <c r="D126" s="76">
        <v>2</v>
      </c>
      <c r="E126" s="28"/>
      <c r="F126" s="13" t="s">
        <v>20</v>
      </c>
      <c r="G126" s="157">
        <f>67+45</f>
        <v>112</v>
      </c>
      <c r="H126" s="157">
        <v>70</v>
      </c>
      <c r="I126" s="108">
        <v>100</v>
      </c>
      <c r="J126" s="111">
        <v>100</v>
      </c>
      <c r="K126" s="108">
        <v>520</v>
      </c>
      <c r="L126" s="13" t="s">
        <v>143</v>
      </c>
      <c r="N126" s="35" t="s">
        <v>199</v>
      </c>
    </row>
    <row r="127" spans="1:14" ht="12.75">
      <c r="A127" s="13">
        <v>41</v>
      </c>
      <c r="B127" s="28" t="s">
        <v>178</v>
      </c>
      <c r="C127" s="61" t="s">
        <v>310</v>
      </c>
      <c r="D127" s="76">
        <v>3</v>
      </c>
      <c r="E127" s="28"/>
      <c r="F127" s="13" t="s">
        <v>130</v>
      </c>
      <c r="G127" s="157">
        <v>161</v>
      </c>
      <c r="H127" s="157">
        <v>136</v>
      </c>
      <c r="I127" s="108">
        <v>190</v>
      </c>
      <c r="J127" s="111">
        <v>190</v>
      </c>
      <c r="K127" s="108">
        <v>190</v>
      </c>
      <c r="L127" s="13" t="s">
        <v>143</v>
      </c>
      <c r="N127" s="35" t="s">
        <v>199</v>
      </c>
    </row>
    <row r="128" spans="1:14" ht="12.75">
      <c r="A128" s="13">
        <v>41</v>
      </c>
      <c r="B128" s="28" t="s">
        <v>178</v>
      </c>
      <c r="C128" s="61" t="s">
        <v>311</v>
      </c>
      <c r="D128" s="76">
        <v>6</v>
      </c>
      <c r="E128" s="28"/>
      <c r="F128" s="13" t="s">
        <v>345</v>
      </c>
      <c r="G128" s="157">
        <v>0</v>
      </c>
      <c r="H128" s="157">
        <v>4069</v>
      </c>
      <c r="I128" s="108">
        <v>0</v>
      </c>
      <c r="J128" s="111">
        <v>0</v>
      </c>
      <c r="K128" s="108">
        <v>0</v>
      </c>
      <c r="L128" s="13" t="s">
        <v>143</v>
      </c>
      <c r="N128" s="35" t="s">
        <v>199</v>
      </c>
    </row>
    <row r="129" spans="1:14" ht="12.75">
      <c r="A129" s="13">
        <v>41</v>
      </c>
      <c r="B129" s="28" t="s">
        <v>178</v>
      </c>
      <c r="C129" s="61" t="s">
        <v>305</v>
      </c>
      <c r="D129" s="76">
        <v>4</v>
      </c>
      <c r="E129" s="28"/>
      <c r="F129" s="13" t="s">
        <v>346</v>
      </c>
      <c r="G129" s="157">
        <v>0</v>
      </c>
      <c r="H129" s="157">
        <v>334</v>
      </c>
      <c r="I129" s="108">
        <v>0</v>
      </c>
      <c r="J129" s="111">
        <v>0</v>
      </c>
      <c r="K129" s="108">
        <v>130</v>
      </c>
      <c r="L129" s="13" t="s">
        <v>143</v>
      </c>
      <c r="N129" s="35" t="s">
        <v>199</v>
      </c>
    </row>
    <row r="130" spans="1:14" ht="12.75">
      <c r="A130" s="13">
        <v>41</v>
      </c>
      <c r="B130" s="28" t="s">
        <v>178</v>
      </c>
      <c r="C130" s="61" t="s">
        <v>305</v>
      </c>
      <c r="D130" s="76">
        <v>7</v>
      </c>
      <c r="E130" s="28"/>
      <c r="F130" s="13" t="s">
        <v>21</v>
      </c>
      <c r="G130" s="157">
        <v>0</v>
      </c>
      <c r="H130" s="157">
        <v>0</v>
      </c>
      <c r="I130" s="108">
        <v>33</v>
      </c>
      <c r="J130" s="111">
        <v>33</v>
      </c>
      <c r="K130" s="108">
        <v>33</v>
      </c>
      <c r="L130" s="13" t="s">
        <v>143</v>
      </c>
      <c r="N130" s="35" t="s">
        <v>199</v>
      </c>
    </row>
    <row r="131" spans="1:14" ht="12.75">
      <c r="A131" s="13">
        <v>41</v>
      </c>
      <c r="B131" s="28" t="s">
        <v>178</v>
      </c>
      <c r="C131" s="61" t="s">
        <v>305</v>
      </c>
      <c r="D131" s="76">
        <v>12</v>
      </c>
      <c r="E131" s="28"/>
      <c r="F131" s="13" t="s">
        <v>263</v>
      </c>
      <c r="G131" s="157">
        <v>20</v>
      </c>
      <c r="H131" s="157">
        <v>0</v>
      </c>
      <c r="I131" s="108">
        <v>34</v>
      </c>
      <c r="J131" s="111">
        <v>34</v>
      </c>
      <c r="K131" s="108">
        <v>25</v>
      </c>
      <c r="L131" s="13" t="s">
        <v>143</v>
      </c>
      <c r="N131" s="35" t="s">
        <v>199</v>
      </c>
    </row>
    <row r="132" spans="1:14" ht="12.75">
      <c r="A132" s="13">
        <v>41</v>
      </c>
      <c r="B132" s="28" t="s">
        <v>178</v>
      </c>
      <c r="C132" s="61" t="s">
        <v>305</v>
      </c>
      <c r="D132" s="76">
        <v>27</v>
      </c>
      <c r="E132" s="28"/>
      <c r="F132" s="13" t="s">
        <v>336</v>
      </c>
      <c r="G132" s="157">
        <v>0</v>
      </c>
      <c r="H132" s="157">
        <v>38</v>
      </c>
      <c r="I132" s="108">
        <v>300</v>
      </c>
      <c r="J132" s="111">
        <v>300</v>
      </c>
      <c r="K132" s="108">
        <v>1173</v>
      </c>
      <c r="L132" s="13" t="s">
        <v>143</v>
      </c>
      <c r="N132" s="35" t="s">
        <v>199</v>
      </c>
    </row>
    <row r="133" spans="1:14" ht="12.75">
      <c r="A133" s="13">
        <v>41</v>
      </c>
      <c r="B133" s="28" t="s">
        <v>178</v>
      </c>
      <c r="C133" s="61" t="s">
        <v>307</v>
      </c>
      <c r="D133" s="76">
        <v>3</v>
      </c>
      <c r="E133" s="28"/>
      <c r="F133" s="13" t="s">
        <v>330</v>
      </c>
      <c r="G133" s="157">
        <v>0</v>
      </c>
      <c r="H133" s="157">
        <v>0</v>
      </c>
      <c r="I133" s="108">
        <v>8</v>
      </c>
      <c r="J133" s="111">
        <v>8</v>
      </c>
      <c r="K133" s="108">
        <v>8</v>
      </c>
      <c r="L133" s="13" t="s">
        <v>143</v>
      </c>
      <c r="N133" s="35" t="s">
        <v>199</v>
      </c>
    </row>
    <row r="134" spans="1:14" ht="12.75">
      <c r="A134" s="13">
        <v>41</v>
      </c>
      <c r="B134" s="28" t="s">
        <v>178</v>
      </c>
      <c r="C134" s="61" t="s">
        <v>522</v>
      </c>
      <c r="D134" s="76">
        <v>6</v>
      </c>
      <c r="E134" s="28"/>
      <c r="F134" s="13" t="s">
        <v>523</v>
      </c>
      <c r="G134" s="157">
        <v>0</v>
      </c>
      <c r="H134" s="157">
        <v>0</v>
      </c>
      <c r="I134" s="108">
        <v>0</v>
      </c>
      <c r="J134" s="111"/>
      <c r="K134" s="108">
        <v>9</v>
      </c>
      <c r="L134" s="13" t="s">
        <v>143</v>
      </c>
      <c r="N134" s="35" t="s">
        <v>199</v>
      </c>
    </row>
    <row r="135" spans="1:14" ht="12.75">
      <c r="A135" s="61" t="s">
        <v>280</v>
      </c>
      <c r="B135" s="28" t="s">
        <v>177</v>
      </c>
      <c r="C135" s="61" t="s">
        <v>305</v>
      </c>
      <c r="D135" s="76">
        <v>4</v>
      </c>
      <c r="E135" s="28"/>
      <c r="F135" s="13" t="s">
        <v>333</v>
      </c>
      <c r="G135" s="157">
        <v>0</v>
      </c>
      <c r="H135" s="157">
        <v>0</v>
      </c>
      <c r="I135" s="108">
        <v>100</v>
      </c>
      <c r="J135" s="111">
        <v>100</v>
      </c>
      <c r="K135" s="108">
        <v>100</v>
      </c>
      <c r="L135" s="13" t="s">
        <v>144</v>
      </c>
      <c r="N135" s="35" t="s">
        <v>199</v>
      </c>
    </row>
    <row r="136" spans="1:14" ht="12.75">
      <c r="A136" s="61" t="s">
        <v>387</v>
      </c>
      <c r="B136" s="28" t="s">
        <v>177</v>
      </c>
      <c r="C136" s="61" t="s">
        <v>385</v>
      </c>
      <c r="D136" s="76">
        <v>5</v>
      </c>
      <c r="E136" s="28"/>
      <c r="F136" s="13" t="s">
        <v>386</v>
      </c>
      <c r="G136" s="157">
        <v>0</v>
      </c>
      <c r="H136" s="157">
        <v>21873</v>
      </c>
      <c r="I136" s="108">
        <v>0</v>
      </c>
      <c r="J136" s="111">
        <v>0</v>
      </c>
      <c r="K136" s="108">
        <v>0</v>
      </c>
      <c r="L136" s="13" t="s">
        <v>144</v>
      </c>
      <c r="N136" s="35" t="s">
        <v>200</v>
      </c>
    </row>
    <row r="137" spans="1:14" ht="12.75">
      <c r="A137" s="61" t="s">
        <v>384</v>
      </c>
      <c r="B137" s="28" t="s">
        <v>177</v>
      </c>
      <c r="C137" s="61" t="s">
        <v>385</v>
      </c>
      <c r="D137" s="76">
        <v>5</v>
      </c>
      <c r="E137" s="28"/>
      <c r="F137" s="13" t="s">
        <v>386</v>
      </c>
      <c r="G137" s="157">
        <v>0</v>
      </c>
      <c r="H137" s="157">
        <v>5468</v>
      </c>
      <c r="I137" s="108">
        <v>0</v>
      </c>
      <c r="J137" s="111">
        <v>0</v>
      </c>
      <c r="K137" s="108">
        <v>0</v>
      </c>
      <c r="L137" s="13" t="s">
        <v>144</v>
      </c>
      <c r="N137" s="35" t="s">
        <v>200</v>
      </c>
    </row>
    <row r="138" spans="1:14" ht="12.75">
      <c r="A138" s="185" t="s">
        <v>22</v>
      </c>
      <c r="B138" s="186"/>
      <c r="C138" s="186"/>
      <c r="D138" s="186"/>
      <c r="E138" s="186"/>
      <c r="F138" s="187"/>
      <c r="G138" s="21">
        <f>SUM(G119:G137)</f>
        <v>1649</v>
      </c>
      <c r="H138" s="21">
        <f>SUM(H119:H137)</f>
        <v>33630</v>
      </c>
      <c r="I138" s="21">
        <f>SUM(I119:I137)</f>
        <v>2321</v>
      </c>
      <c r="J138" s="21">
        <f>SUM(J119:J137)</f>
        <v>2321</v>
      </c>
      <c r="K138" s="21">
        <f>SUM(K119:K137)</f>
        <v>3424</v>
      </c>
      <c r="L138" s="18" t="s">
        <v>95</v>
      </c>
      <c r="N138" s="35" t="s">
        <v>202</v>
      </c>
    </row>
    <row r="139" spans="1:14" ht="12.75">
      <c r="A139" s="2"/>
      <c r="B139" s="29"/>
      <c r="C139" s="46"/>
      <c r="D139" s="84"/>
      <c r="E139" s="2"/>
      <c r="F139" s="2"/>
      <c r="G139" s="136" t="s">
        <v>95</v>
      </c>
      <c r="H139" s="136"/>
      <c r="I139" s="115"/>
      <c r="J139" s="115"/>
      <c r="K139" s="115"/>
      <c r="L139" s="2"/>
      <c r="N139" s="35" t="s">
        <v>202</v>
      </c>
    </row>
    <row r="140" spans="1:14" ht="12.75">
      <c r="A140" s="13">
        <v>41</v>
      </c>
      <c r="B140" s="28" t="s">
        <v>179</v>
      </c>
      <c r="C140" s="61" t="s">
        <v>342</v>
      </c>
      <c r="D140" s="76" t="s">
        <v>95</v>
      </c>
      <c r="E140" s="28"/>
      <c r="F140" s="103" t="s">
        <v>440</v>
      </c>
      <c r="G140" s="157">
        <v>8</v>
      </c>
      <c r="H140" s="157">
        <v>7</v>
      </c>
      <c r="I140" s="108">
        <v>0</v>
      </c>
      <c r="J140" s="111"/>
      <c r="K140" s="108">
        <v>0</v>
      </c>
      <c r="L140" s="13" t="s">
        <v>145</v>
      </c>
      <c r="N140" s="35" t="s">
        <v>199</v>
      </c>
    </row>
    <row r="141" spans="1:14" ht="12.75">
      <c r="A141" s="13">
        <v>41</v>
      </c>
      <c r="B141" s="28" t="s">
        <v>179</v>
      </c>
      <c r="C141" s="61" t="s">
        <v>304</v>
      </c>
      <c r="D141" s="76">
        <v>4</v>
      </c>
      <c r="E141" s="28"/>
      <c r="F141" s="48" t="s">
        <v>23</v>
      </c>
      <c r="G141" s="157">
        <v>1023</v>
      </c>
      <c r="H141" s="157">
        <v>666</v>
      </c>
      <c r="I141" s="108">
        <v>700</v>
      </c>
      <c r="J141" s="111">
        <v>700</v>
      </c>
      <c r="K141" s="108">
        <v>700</v>
      </c>
      <c r="L141" s="13" t="s">
        <v>145</v>
      </c>
      <c r="N141" s="35" t="s">
        <v>199</v>
      </c>
    </row>
    <row r="142" spans="1:14" ht="12.75">
      <c r="A142" s="13">
        <v>71</v>
      </c>
      <c r="B142" s="28" t="s">
        <v>179</v>
      </c>
      <c r="C142" s="61" t="s">
        <v>304</v>
      </c>
      <c r="D142" s="76">
        <v>4</v>
      </c>
      <c r="E142" s="28"/>
      <c r="F142" s="48" t="s">
        <v>96</v>
      </c>
      <c r="G142" s="157">
        <v>1038</v>
      </c>
      <c r="H142" s="157">
        <v>1069</v>
      </c>
      <c r="I142" s="108">
        <v>0</v>
      </c>
      <c r="J142" s="111">
        <v>0</v>
      </c>
      <c r="K142" s="108">
        <v>1369</v>
      </c>
      <c r="L142" s="13" t="s">
        <v>145</v>
      </c>
      <c r="N142" s="35" t="s">
        <v>199</v>
      </c>
    </row>
    <row r="143" spans="1:14" ht="12.75">
      <c r="A143" s="13">
        <v>41</v>
      </c>
      <c r="B143" s="28" t="s">
        <v>179</v>
      </c>
      <c r="C143" s="61" t="s">
        <v>305</v>
      </c>
      <c r="D143" s="76">
        <v>4</v>
      </c>
      <c r="E143" s="28"/>
      <c r="F143" s="13" t="s">
        <v>24</v>
      </c>
      <c r="G143" s="157">
        <v>29953</v>
      </c>
      <c r="H143" s="157">
        <v>29389</v>
      </c>
      <c r="I143" s="108">
        <v>34000</v>
      </c>
      <c r="J143" s="111">
        <v>34000</v>
      </c>
      <c r="K143" s="108">
        <v>34000</v>
      </c>
      <c r="L143" s="13" t="s">
        <v>145</v>
      </c>
      <c r="N143" s="35" t="s">
        <v>199</v>
      </c>
    </row>
    <row r="144" spans="1:14" ht="12.75">
      <c r="A144" s="13">
        <v>41</v>
      </c>
      <c r="B144" s="28" t="s">
        <v>179</v>
      </c>
      <c r="C144" s="61" t="s">
        <v>305</v>
      </c>
      <c r="D144" s="76">
        <v>11</v>
      </c>
      <c r="E144" s="28"/>
      <c r="F144" s="13" t="s">
        <v>294</v>
      </c>
      <c r="G144" s="157">
        <v>0</v>
      </c>
      <c r="H144" s="157">
        <v>2400</v>
      </c>
      <c r="I144" s="108">
        <v>0</v>
      </c>
      <c r="J144" s="111">
        <v>0</v>
      </c>
      <c r="K144" s="108">
        <v>0</v>
      </c>
      <c r="L144" s="13" t="s">
        <v>145</v>
      </c>
      <c r="N144" s="35" t="s">
        <v>199</v>
      </c>
    </row>
    <row r="145" spans="1:14" ht="12.75">
      <c r="A145" s="13">
        <v>41</v>
      </c>
      <c r="B145" s="57" t="s">
        <v>179</v>
      </c>
      <c r="C145" s="79" t="s">
        <v>272</v>
      </c>
      <c r="D145" s="85"/>
      <c r="E145" s="57"/>
      <c r="F145" s="56" t="s">
        <v>347</v>
      </c>
      <c r="G145" s="157">
        <v>0</v>
      </c>
      <c r="H145" s="157">
        <v>90</v>
      </c>
      <c r="I145" s="107">
        <v>0</v>
      </c>
      <c r="J145" s="60">
        <v>0</v>
      </c>
      <c r="K145" s="107">
        <v>0</v>
      </c>
      <c r="L145" s="13" t="s">
        <v>145</v>
      </c>
      <c r="N145" s="35" t="s">
        <v>200</v>
      </c>
    </row>
    <row r="146" spans="1:14" ht="12.75">
      <c r="A146" s="13">
        <v>41</v>
      </c>
      <c r="B146" s="57" t="s">
        <v>179</v>
      </c>
      <c r="C146" s="79" t="s">
        <v>312</v>
      </c>
      <c r="D146" s="85">
        <v>1</v>
      </c>
      <c r="E146" s="57" t="s">
        <v>313</v>
      </c>
      <c r="F146" s="56" t="s">
        <v>331</v>
      </c>
      <c r="G146" s="157">
        <v>0</v>
      </c>
      <c r="H146" s="157">
        <v>0</v>
      </c>
      <c r="I146" s="107">
        <v>16000</v>
      </c>
      <c r="J146" s="60">
        <v>16000</v>
      </c>
      <c r="K146" s="168">
        <v>0</v>
      </c>
      <c r="L146" s="13" t="s">
        <v>145</v>
      </c>
      <c r="N146" s="35" t="s">
        <v>200</v>
      </c>
    </row>
    <row r="147" spans="1:14" ht="12.75">
      <c r="A147" s="13">
        <v>41</v>
      </c>
      <c r="B147" s="28" t="s">
        <v>179</v>
      </c>
      <c r="C147" s="61" t="s">
        <v>305</v>
      </c>
      <c r="D147" s="76">
        <v>27</v>
      </c>
      <c r="E147" s="28"/>
      <c r="F147" s="13" t="s">
        <v>438</v>
      </c>
      <c r="G147" s="157">
        <v>971</v>
      </c>
      <c r="H147" s="157">
        <v>865</v>
      </c>
      <c r="I147" s="108">
        <v>500</v>
      </c>
      <c r="J147" s="111">
        <v>500</v>
      </c>
      <c r="K147" s="108">
        <v>269</v>
      </c>
      <c r="L147" s="13" t="s">
        <v>145</v>
      </c>
      <c r="N147" s="35" t="s">
        <v>199</v>
      </c>
    </row>
    <row r="148" spans="1:14" ht="12.75">
      <c r="A148" s="185" t="s">
        <v>25</v>
      </c>
      <c r="B148" s="186"/>
      <c r="C148" s="186"/>
      <c r="D148" s="186"/>
      <c r="E148" s="186"/>
      <c r="F148" s="187"/>
      <c r="G148" s="21">
        <f>SUM(G140:G147)</f>
        <v>32993</v>
      </c>
      <c r="H148" s="21">
        <f>SUM(H140:H147)</f>
        <v>34486</v>
      </c>
      <c r="I148" s="21">
        <f>SUM(I141:I147)</f>
        <v>51200</v>
      </c>
      <c r="J148" s="21">
        <f>SUM(J141:J147)</f>
        <v>51200</v>
      </c>
      <c r="K148" s="21">
        <f>SUM(K141:K147)</f>
        <v>36338</v>
      </c>
      <c r="L148" s="18"/>
      <c r="N148" s="35" t="s">
        <v>202</v>
      </c>
    </row>
    <row r="149" spans="1:14" ht="12.75">
      <c r="A149" s="2"/>
      <c r="B149" s="29"/>
      <c r="C149" s="46"/>
      <c r="D149" s="84"/>
      <c r="E149" s="2"/>
      <c r="F149" s="2"/>
      <c r="G149" s="158" t="s">
        <v>95</v>
      </c>
      <c r="H149" s="136"/>
      <c r="I149" s="115"/>
      <c r="J149" s="115"/>
      <c r="K149" s="115"/>
      <c r="L149" s="2"/>
      <c r="N149" s="35" t="s">
        <v>202</v>
      </c>
    </row>
    <row r="150" spans="1:14" ht="12.75">
      <c r="A150" s="13">
        <v>41</v>
      </c>
      <c r="B150" s="28" t="s">
        <v>180</v>
      </c>
      <c r="C150" s="61" t="s">
        <v>304</v>
      </c>
      <c r="D150" s="76">
        <v>6</v>
      </c>
      <c r="E150" s="28"/>
      <c r="F150" s="48" t="s">
        <v>26</v>
      </c>
      <c r="G150" s="157">
        <v>26</v>
      </c>
      <c r="H150" s="157">
        <v>91</v>
      </c>
      <c r="I150" s="108">
        <v>660</v>
      </c>
      <c r="J150" s="111">
        <v>660</v>
      </c>
      <c r="K150" s="108">
        <v>660</v>
      </c>
      <c r="L150" s="48" t="s">
        <v>146</v>
      </c>
      <c r="N150" s="35" t="s">
        <v>199</v>
      </c>
    </row>
    <row r="151" spans="1:14" ht="12.75">
      <c r="A151" s="13">
        <v>41</v>
      </c>
      <c r="B151" s="28" t="s">
        <v>180</v>
      </c>
      <c r="C151" s="61" t="s">
        <v>311</v>
      </c>
      <c r="D151" s="76">
        <v>6</v>
      </c>
      <c r="E151" s="28"/>
      <c r="F151" s="48" t="s">
        <v>338</v>
      </c>
      <c r="G151" s="157">
        <v>3450</v>
      </c>
      <c r="H151" s="157">
        <v>0</v>
      </c>
      <c r="I151" s="108">
        <v>3000</v>
      </c>
      <c r="J151" s="111">
        <v>3000</v>
      </c>
      <c r="K151" s="108">
        <v>3000</v>
      </c>
      <c r="L151" s="48" t="s">
        <v>146</v>
      </c>
      <c r="N151" s="35" t="s">
        <v>199</v>
      </c>
    </row>
    <row r="152" spans="1:14" ht="12.75">
      <c r="A152" s="13">
        <v>41</v>
      </c>
      <c r="B152" s="28" t="s">
        <v>174</v>
      </c>
      <c r="C152" s="61" t="s">
        <v>311</v>
      </c>
      <c r="D152" s="76">
        <v>6</v>
      </c>
      <c r="E152" s="28"/>
      <c r="F152" s="48" t="s">
        <v>366</v>
      </c>
      <c r="G152" s="157">
        <v>0</v>
      </c>
      <c r="H152" s="157">
        <v>603</v>
      </c>
      <c r="I152" s="108">
        <v>0</v>
      </c>
      <c r="J152" s="111">
        <v>0</v>
      </c>
      <c r="K152" s="108">
        <v>0</v>
      </c>
      <c r="L152" s="48" t="s">
        <v>147</v>
      </c>
      <c r="N152" s="35" t="s">
        <v>199</v>
      </c>
    </row>
    <row r="153" spans="1:14" ht="12.75">
      <c r="A153" s="13">
        <v>41</v>
      </c>
      <c r="B153" s="28" t="s">
        <v>180</v>
      </c>
      <c r="C153" s="61" t="s">
        <v>304</v>
      </c>
      <c r="D153" s="84">
        <v>4</v>
      </c>
      <c r="E153" s="2"/>
      <c r="F153" s="2" t="s">
        <v>500</v>
      </c>
      <c r="G153" s="146">
        <v>0</v>
      </c>
      <c r="H153" s="136">
        <v>0</v>
      </c>
      <c r="I153" s="115">
        <v>0</v>
      </c>
      <c r="J153" s="115"/>
      <c r="K153" s="115">
        <v>456</v>
      </c>
      <c r="L153" s="2" t="s">
        <v>147</v>
      </c>
      <c r="N153" s="35" t="s">
        <v>199</v>
      </c>
    </row>
    <row r="154" spans="1:14" ht="12.75">
      <c r="A154" s="13">
        <v>41</v>
      </c>
      <c r="B154" s="28" t="s">
        <v>180</v>
      </c>
      <c r="C154" s="65" t="s">
        <v>305</v>
      </c>
      <c r="D154" s="75">
        <v>4</v>
      </c>
      <c r="E154" s="49"/>
      <c r="F154" s="48" t="s">
        <v>346</v>
      </c>
      <c r="G154" s="157">
        <v>1047</v>
      </c>
      <c r="H154" s="157">
        <v>0</v>
      </c>
      <c r="I154" s="108">
        <v>0</v>
      </c>
      <c r="J154" s="111">
        <v>0</v>
      </c>
      <c r="K154" s="108">
        <v>0</v>
      </c>
      <c r="L154" s="48" t="s">
        <v>147</v>
      </c>
      <c r="N154" s="35" t="s">
        <v>199</v>
      </c>
    </row>
    <row r="155" spans="1:14" ht="12.75">
      <c r="A155" s="13">
        <v>41</v>
      </c>
      <c r="B155" s="28" t="s">
        <v>180</v>
      </c>
      <c r="C155" s="65" t="s">
        <v>305</v>
      </c>
      <c r="D155" s="75">
        <v>5</v>
      </c>
      <c r="E155" s="49"/>
      <c r="F155" s="48" t="s">
        <v>439</v>
      </c>
      <c r="G155" s="157">
        <v>0</v>
      </c>
      <c r="H155" s="157">
        <v>0</v>
      </c>
      <c r="I155" s="108">
        <v>0</v>
      </c>
      <c r="J155" s="111">
        <v>0</v>
      </c>
      <c r="K155" s="108">
        <v>450</v>
      </c>
      <c r="L155" s="48" t="s">
        <v>147</v>
      </c>
      <c r="N155" s="35" t="s">
        <v>199</v>
      </c>
    </row>
    <row r="156" spans="1:14" ht="12.75">
      <c r="A156" s="13">
        <v>41</v>
      </c>
      <c r="B156" s="28" t="s">
        <v>180</v>
      </c>
      <c r="C156" s="61" t="s">
        <v>305</v>
      </c>
      <c r="D156" s="76">
        <v>2</v>
      </c>
      <c r="E156" s="28"/>
      <c r="F156" s="48" t="s">
        <v>420</v>
      </c>
      <c r="G156" s="157">
        <v>2850</v>
      </c>
      <c r="H156" s="157">
        <v>14460</v>
      </c>
      <c r="I156" s="108">
        <v>0</v>
      </c>
      <c r="J156" s="111">
        <v>0</v>
      </c>
      <c r="K156" s="108">
        <v>0</v>
      </c>
      <c r="L156" s="48" t="s">
        <v>147</v>
      </c>
      <c r="N156" s="35" t="s">
        <v>199</v>
      </c>
    </row>
    <row r="157" spans="1:14" s="63" customFormat="1" ht="12.75">
      <c r="A157" s="62" t="s">
        <v>501</v>
      </c>
      <c r="B157" s="30" t="s">
        <v>180</v>
      </c>
      <c r="C157" s="62" t="s">
        <v>304</v>
      </c>
      <c r="D157" s="86">
        <v>6</v>
      </c>
      <c r="E157" s="30"/>
      <c r="F157" s="50" t="s">
        <v>419</v>
      </c>
      <c r="G157" s="157">
        <v>117</v>
      </c>
      <c r="H157" s="157">
        <v>16</v>
      </c>
      <c r="I157" s="108">
        <v>300</v>
      </c>
      <c r="J157" s="111">
        <v>300</v>
      </c>
      <c r="K157" s="108">
        <v>0</v>
      </c>
      <c r="L157" s="137" t="s">
        <v>147</v>
      </c>
      <c r="N157" s="64" t="s">
        <v>199</v>
      </c>
    </row>
    <row r="158" spans="1:14" ht="15" customHeight="1">
      <c r="A158" s="15">
        <v>41</v>
      </c>
      <c r="B158" s="28" t="s">
        <v>271</v>
      </c>
      <c r="C158" s="62" t="s">
        <v>314</v>
      </c>
      <c r="D158" s="86">
        <v>2</v>
      </c>
      <c r="E158" s="30"/>
      <c r="F158" s="50" t="s">
        <v>269</v>
      </c>
      <c r="G158" s="157">
        <v>0</v>
      </c>
      <c r="H158" s="157">
        <v>525</v>
      </c>
      <c r="I158" s="108">
        <v>450</v>
      </c>
      <c r="J158" s="111">
        <v>450</v>
      </c>
      <c r="K158" s="108">
        <v>450</v>
      </c>
      <c r="L158" s="48" t="s">
        <v>147</v>
      </c>
      <c r="N158" s="35" t="s">
        <v>199</v>
      </c>
    </row>
    <row r="159" spans="1:14" ht="15" customHeight="1">
      <c r="A159" s="15" t="s">
        <v>493</v>
      </c>
      <c r="B159" s="28" t="s">
        <v>180</v>
      </c>
      <c r="C159" s="62" t="s">
        <v>305</v>
      </c>
      <c r="D159" s="86">
        <v>11</v>
      </c>
      <c r="E159" s="30"/>
      <c r="F159" s="50" t="s">
        <v>494</v>
      </c>
      <c r="G159" s="157">
        <v>28904</v>
      </c>
      <c r="H159" s="157">
        <v>0</v>
      </c>
      <c r="I159" s="108">
        <v>0</v>
      </c>
      <c r="J159" s="111">
        <v>0</v>
      </c>
      <c r="K159" s="108">
        <v>0</v>
      </c>
      <c r="L159" s="48" t="s">
        <v>147</v>
      </c>
      <c r="N159" s="35" t="s">
        <v>199</v>
      </c>
    </row>
    <row r="160" spans="1:14" ht="15" customHeight="1" hidden="1">
      <c r="A160" s="15">
        <v>1152</v>
      </c>
      <c r="B160" s="28" t="s">
        <v>180</v>
      </c>
      <c r="C160" s="62" t="s">
        <v>305</v>
      </c>
      <c r="D160" s="86">
        <v>11</v>
      </c>
      <c r="E160" s="30"/>
      <c r="F160" s="50" t="s">
        <v>393</v>
      </c>
      <c r="G160" s="157">
        <v>0</v>
      </c>
      <c r="H160" s="157">
        <v>0</v>
      </c>
      <c r="I160" s="108">
        <v>0</v>
      </c>
      <c r="J160" s="111">
        <v>0</v>
      </c>
      <c r="K160" s="108">
        <v>0</v>
      </c>
      <c r="L160" s="48" t="s">
        <v>147</v>
      </c>
      <c r="N160" s="35" t="s">
        <v>199</v>
      </c>
    </row>
    <row r="161" spans="1:14" ht="15" customHeight="1" hidden="1">
      <c r="A161" s="15">
        <v>41</v>
      </c>
      <c r="B161" s="28" t="s">
        <v>180</v>
      </c>
      <c r="C161" s="62" t="s">
        <v>305</v>
      </c>
      <c r="D161" s="86">
        <v>11</v>
      </c>
      <c r="E161" s="30"/>
      <c r="F161" s="50" t="s">
        <v>394</v>
      </c>
      <c r="G161" s="157">
        <v>0</v>
      </c>
      <c r="H161" s="157">
        <v>0</v>
      </c>
      <c r="I161" s="108">
        <v>0</v>
      </c>
      <c r="J161" s="111">
        <v>0</v>
      </c>
      <c r="K161" s="108">
        <v>0</v>
      </c>
      <c r="L161" s="48" t="s">
        <v>147</v>
      </c>
      <c r="N161" s="35" t="s">
        <v>199</v>
      </c>
    </row>
    <row r="162" spans="1:14" ht="15" customHeight="1">
      <c r="A162" s="15">
        <v>41</v>
      </c>
      <c r="B162" s="51" t="s">
        <v>198</v>
      </c>
      <c r="C162" s="81" t="s">
        <v>305</v>
      </c>
      <c r="D162" s="87">
        <v>12</v>
      </c>
      <c r="E162" s="51"/>
      <c r="F162" s="50" t="s">
        <v>334</v>
      </c>
      <c r="G162" s="159">
        <v>69</v>
      </c>
      <c r="H162" s="108">
        <v>37</v>
      </c>
      <c r="I162" s="108">
        <v>10</v>
      </c>
      <c r="J162" s="111">
        <v>10</v>
      </c>
      <c r="K162" s="108">
        <v>10</v>
      </c>
      <c r="L162" s="138" t="s">
        <v>147</v>
      </c>
      <c r="N162" s="35" t="s">
        <v>199</v>
      </c>
    </row>
    <row r="163" spans="1:14" ht="15" customHeight="1">
      <c r="A163" s="15">
        <v>41</v>
      </c>
      <c r="B163" s="28" t="s">
        <v>180</v>
      </c>
      <c r="C163" s="81" t="s">
        <v>305</v>
      </c>
      <c r="D163" s="87">
        <v>27</v>
      </c>
      <c r="E163" s="51"/>
      <c r="F163" s="50" t="s">
        <v>502</v>
      </c>
      <c r="G163" s="159">
        <v>0</v>
      </c>
      <c r="H163" s="108">
        <v>0</v>
      </c>
      <c r="I163" s="108">
        <v>0</v>
      </c>
      <c r="J163" s="111"/>
      <c r="K163" s="108">
        <v>38</v>
      </c>
      <c r="L163" s="138" t="s">
        <v>147</v>
      </c>
      <c r="N163" s="35" t="s">
        <v>199</v>
      </c>
    </row>
    <row r="164" spans="1:14" ht="15" customHeight="1">
      <c r="A164" s="15">
        <v>1151</v>
      </c>
      <c r="B164" s="28" t="s">
        <v>180</v>
      </c>
      <c r="C164" s="79" t="s">
        <v>312</v>
      </c>
      <c r="D164" s="85">
        <v>1</v>
      </c>
      <c r="E164" s="57" t="s">
        <v>95</v>
      </c>
      <c r="F164" s="95" t="s">
        <v>422</v>
      </c>
      <c r="G164" s="107">
        <v>45436</v>
      </c>
      <c r="H164" s="107">
        <v>12219</v>
      </c>
      <c r="I164" s="107">
        <v>0</v>
      </c>
      <c r="J164" s="60">
        <v>0</v>
      </c>
      <c r="K164" s="107">
        <v>0</v>
      </c>
      <c r="L164" s="48" t="s">
        <v>147</v>
      </c>
      <c r="N164" s="35" t="s">
        <v>200</v>
      </c>
    </row>
    <row r="165" spans="1:14" ht="15" customHeight="1">
      <c r="A165" s="15">
        <v>1152</v>
      </c>
      <c r="B165" s="28" t="s">
        <v>180</v>
      </c>
      <c r="C165" s="79" t="s">
        <v>312</v>
      </c>
      <c r="D165" s="85">
        <v>1</v>
      </c>
      <c r="E165" s="57" t="s">
        <v>95</v>
      </c>
      <c r="F165" s="95" t="s">
        <v>421</v>
      </c>
      <c r="G165" s="107">
        <v>5345</v>
      </c>
      <c r="H165" s="107">
        <v>1437</v>
      </c>
      <c r="I165" s="107">
        <v>0</v>
      </c>
      <c r="J165" s="60">
        <v>0</v>
      </c>
      <c r="K165" s="107">
        <v>0</v>
      </c>
      <c r="L165" s="48" t="s">
        <v>147</v>
      </c>
      <c r="N165" s="35" t="s">
        <v>200</v>
      </c>
    </row>
    <row r="166" spans="1:14" ht="15" customHeight="1">
      <c r="A166" s="104" t="s">
        <v>361</v>
      </c>
      <c r="B166" s="28" t="s">
        <v>180</v>
      </c>
      <c r="C166" s="79" t="s">
        <v>312</v>
      </c>
      <c r="D166" s="85">
        <v>1</v>
      </c>
      <c r="E166" s="57" t="s">
        <v>95</v>
      </c>
      <c r="F166" s="95" t="s">
        <v>359</v>
      </c>
      <c r="G166" s="107">
        <v>2673</v>
      </c>
      <c r="H166" s="107">
        <v>719</v>
      </c>
      <c r="I166" s="107">
        <v>0</v>
      </c>
      <c r="J166" s="60">
        <v>0</v>
      </c>
      <c r="K166" s="107">
        <v>0</v>
      </c>
      <c r="L166" s="48" t="s">
        <v>147</v>
      </c>
      <c r="N166" s="35" t="s">
        <v>200</v>
      </c>
    </row>
    <row r="167" spans="1:14" ht="15" customHeight="1">
      <c r="A167" s="15">
        <v>1151</v>
      </c>
      <c r="B167" s="28" t="s">
        <v>180</v>
      </c>
      <c r="C167" s="79" t="s">
        <v>312</v>
      </c>
      <c r="D167" s="85">
        <v>2</v>
      </c>
      <c r="E167" s="57"/>
      <c r="F167" s="95" t="s">
        <v>424</v>
      </c>
      <c r="G167" s="107">
        <v>354661</v>
      </c>
      <c r="H167" s="107">
        <v>86817</v>
      </c>
      <c r="I167" s="107">
        <v>0</v>
      </c>
      <c r="J167" s="60">
        <v>0</v>
      </c>
      <c r="K167" s="107">
        <v>0</v>
      </c>
      <c r="L167" s="48" t="s">
        <v>147</v>
      </c>
      <c r="N167" s="35" t="s">
        <v>200</v>
      </c>
    </row>
    <row r="168" spans="1:14" ht="15" customHeight="1">
      <c r="A168" s="15">
        <v>1152</v>
      </c>
      <c r="B168" s="28" t="s">
        <v>180</v>
      </c>
      <c r="C168" s="79" t="s">
        <v>312</v>
      </c>
      <c r="D168" s="85">
        <v>2</v>
      </c>
      <c r="E168" s="57" t="s">
        <v>95</v>
      </c>
      <c r="F168" s="95" t="s">
        <v>423</v>
      </c>
      <c r="G168" s="107">
        <v>41725</v>
      </c>
      <c r="H168" s="107">
        <v>10214</v>
      </c>
      <c r="I168" s="107">
        <v>0</v>
      </c>
      <c r="J168" s="60">
        <v>0</v>
      </c>
      <c r="K168" s="107">
        <v>0</v>
      </c>
      <c r="L168" s="48" t="s">
        <v>147</v>
      </c>
      <c r="N168" s="35" t="s">
        <v>200</v>
      </c>
    </row>
    <row r="169" spans="1:14" ht="15" customHeight="1">
      <c r="A169" s="104" t="s">
        <v>361</v>
      </c>
      <c r="B169" s="28" t="s">
        <v>180</v>
      </c>
      <c r="C169" s="79" t="s">
        <v>312</v>
      </c>
      <c r="D169" s="85">
        <v>2</v>
      </c>
      <c r="E169" s="57" t="s">
        <v>95</v>
      </c>
      <c r="F169" s="95" t="s">
        <v>425</v>
      </c>
      <c r="G169" s="107">
        <v>20863</v>
      </c>
      <c r="H169" s="107">
        <v>5107</v>
      </c>
      <c r="I169" s="107">
        <v>0</v>
      </c>
      <c r="J169" s="60">
        <v>0</v>
      </c>
      <c r="K169" s="107">
        <v>0</v>
      </c>
      <c r="L169" s="48" t="s">
        <v>147</v>
      </c>
      <c r="N169" s="35" t="s">
        <v>200</v>
      </c>
    </row>
    <row r="170" spans="1:14" ht="15" customHeight="1">
      <c r="A170" s="15">
        <v>41</v>
      </c>
      <c r="B170" s="28" t="s">
        <v>180</v>
      </c>
      <c r="C170" s="79" t="s">
        <v>312</v>
      </c>
      <c r="D170" s="85">
        <v>1</v>
      </c>
      <c r="E170" s="57" t="s">
        <v>313</v>
      </c>
      <c r="F170" s="95" t="s">
        <v>360</v>
      </c>
      <c r="G170" s="107">
        <v>574</v>
      </c>
      <c r="H170" s="107">
        <v>142</v>
      </c>
      <c r="I170" s="107">
        <v>0</v>
      </c>
      <c r="J170" s="60">
        <v>0</v>
      </c>
      <c r="K170" s="107">
        <v>0</v>
      </c>
      <c r="L170" s="48" t="s">
        <v>147</v>
      </c>
      <c r="N170" s="35" t="s">
        <v>200</v>
      </c>
    </row>
    <row r="171" spans="1:14" ht="15" customHeight="1">
      <c r="A171" s="15">
        <v>41</v>
      </c>
      <c r="B171" s="28" t="s">
        <v>180</v>
      </c>
      <c r="C171" s="79" t="s">
        <v>312</v>
      </c>
      <c r="D171" s="85">
        <v>2</v>
      </c>
      <c r="E171" s="57" t="s">
        <v>313</v>
      </c>
      <c r="F171" s="95" t="s">
        <v>363</v>
      </c>
      <c r="G171" s="107">
        <v>4396</v>
      </c>
      <c r="H171" s="107">
        <v>1088</v>
      </c>
      <c r="I171" s="107">
        <v>0</v>
      </c>
      <c r="J171" s="60">
        <v>0</v>
      </c>
      <c r="K171" s="107">
        <v>0</v>
      </c>
      <c r="L171" s="48" t="s">
        <v>147</v>
      </c>
      <c r="N171" s="35" t="s">
        <v>200</v>
      </c>
    </row>
    <row r="172" spans="1:14" ht="15" customHeight="1">
      <c r="A172" s="15">
        <v>41</v>
      </c>
      <c r="B172" s="28" t="s">
        <v>180</v>
      </c>
      <c r="C172" s="79" t="s">
        <v>312</v>
      </c>
      <c r="D172" s="85">
        <v>1</v>
      </c>
      <c r="E172" s="57" t="s">
        <v>95</v>
      </c>
      <c r="F172" s="95" t="s">
        <v>362</v>
      </c>
      <c r="G172" s="107">
        <v>6273</v>
      </c>
      <c r="H172" s="107">
        <v>4020</v>
      </c>
      <c r="I172" s="107">
        <v>0</v>
      </c>
      <c r="J172" s="60">
        <v>0</v>
      </c>
      <c r="K172" s="107">
        <v>0</v>
      </c>
      <c r="L172" s="48" t="s">
        <v>147</v>
      </c>
      <c r="N172" s="35" t="s">
        <v>200</v>
      </c>
    </row>
    <row r="173" spans="1:14" ht="15" customHeight="1">
      <c r="A173" s="15">
        <v>41</v>
      </c>
      <c r="B173" s="28" t="s">
        <v>180</v>
      </c>
      <c r="C173" s="79" t="s">
        <v>312</v>
      </c>
      <c r="D173" s="85">
        <v>1</v>
      </c>
      <c r="E173" s="57" t="s">
        <v>365</v>
      </c>
      <c r="F173" s="95" t="s">
        <v>364</v>
      </c>
      <c r="G173" s="107">
        <v>0</v>
      </c>
      <c r="H173" s="107">
        <v>6</v>
      </c>
      <c r="I173" s="107">
        <v>0</v>
      </c>
      <c r="J173" s="60">
        <v>0</v>
      </c>
      <c r="K173" s="107">
        <v>0</v>
      </c>
      <c r="L173" s="48" t="s">
        <v>147</v>
      </c>
      <c r="N173" s="35" t="s">
        <v>200</v>
      </c>
    </row>
    <row r="174" spans="1:14" ht="15" customHeight="1">
      <c r="A174" s="15">
        <v>41</v>
      </c>
      <c r="B174" s="28" t="s">
        <v>180</v>
      </c>
      <c r="C174" s="79" t="s">
        <v>312</v>
      </c>
      <c r="D174" s="85">
        <v>2</v>
      </c>
      <c r="E174" s="57" t="s">
        <v>365</v>
      </c>
      <c r="F174" s="95" t="s">
        <v>364</v>
      </c>
      <c r="G174" s="107">
        <v>0</v>
      </c>
      <c r="H174" s="107">
        <v>48</v>
      </c>
      <c r="I174" s="107">
        <v>0</v>
      </c>
      <c r="J174" s="60">
        <v>0</v>
      </c>
      <c r="K174" s="107">
        <v>0</v>
      </c>
      <c r="L174" s="48" t="s">
        <v>147</v>
      </c>
      <c r="N174" s="35" t="s">
        <v>200</v>
      </c>
    </row>
    <row r="175" spans="1:14" ht="15" customHeight="1">
      <c r="A175" s="15">
        <v>41</v>
      </c>
      <c r="B175" s="30" t="s">
        <v>271</v>
      </c>
      <c r="C175" s="62" t="s">
        <v>315</v>
      </c>
      <c r="D175" s="86">
        <v>5</v>
      </c>
      <c r="E175" s="30"/>
      <c r="F175" s="50" t="s">
        <v>270</v>
      </c>
      <c r="G175" s="159">
        <v>0</v>
      </c>
      <c r="H175" s="108">
        <v>15669</v>
      </c>
      <c r="I175" s="108">
        <v>13923</v>
      </c>
      <c r="J175" s="111">
        <v>13923</v>
      </c>
      <c r="K175" s="108">
        <v>13923</v>
      </c>
      <c r="L175" s="139" t="s">
        <v>147</v>
      </c>
      <c r="N175" s="35" t="s">
        <v>201</v>
      </c>
    </row>
    <row r="176" spans="1:14" ht="15" customHeight="1" hidden="1">
      <c r="A176" s="48">
        <v>41</v>
      </c>
      <c r="B176" s="49" t="s">
        <v>180</v>
      </c>
      <c r="C176" s="65" t="s">
        <v>305</v>
      </c>
      <c r="D176" s="75">
        <v>2</v>
      </c>
      <c r="E176" s="114"/>
      <c r="F176" s="48" t="s">
        <v>449</v>
      </c>
      <c r="G176" s="108">
        <v>0</v>
      </c>
      <c r="H176" s="108">
        <v>0</v>
      </c>
      <c r="I176" s="108">
        <v>0</v>
      </c>
      <c r="J176" s="111">
        <v>0</v>
      </c>
      <c r="K176" s="108">
        <v>0</v>
      </c>
      <c r="L176" s="48" t="s">
        <v>148</v>
      </c>
      <c r="N176" s="35" t="s">
        <v>199</v>
      </c>
    </row>
    <row r="177" spans="1:14" ht="15" customHeight="1" hidden="1">
      <c r="A177" s="48">
        <v>41</v>
      </c>
      <c r="B177" s="49" t="s">
        <v>180</v>
      </c>
      <c r="C177" s="65" t="s">
        <v>305</v>
      </c>
      <c r="D177" s="75">
        <v>5</v>
      </c>
      <c r="E177" s="114"/>
      <c r="F177" s="48" t="s">
        <v>448</v>
      </c>
      <c r="G177" s="108">
        <v>0</v>
      </c>
      <c r="H177" s="108">
        <v>0</v>
      </c>
      <c r="I177" s="108">
        <v>0</v>
      </c>
      <c r="J177" s="111">
        <v>0</v>
      </c>
      <c r="K177" s="108">
        <v>0</v>
      </c>
      <c r="L177" s="48" t="s">
        <v>148</v>
      </c>
      <c r="N177" s="35" t="s">
        <v>199</v>
      </c>
    </row>
    <row r="178" spans="1:14" ht="15" customHeight="1" hidden="1">
      <c r="A178" s="48">
        <v>41</v>
      </c>
      <c r="B178" s="49" t="s">
        <v>180</v>
      </c>
      <c r="C178" s="65" t="s">
        <v>305</v>
      </c>
      <c r="D178" s="75">
        <v>6</v>
      </c>
      <c r="E178" s="114"/>
      <c r="F178" s="48" t="s">
        <v>452</v>
      </c>
      <c r="G178" s="108">
        <v>0</v>
      </c>
      <c r="H178" s="108">
        <v>0</v>
      </c>
      <c r="I178" s="108">
        <v>0</v>
      </c>
      <c r="J178" s="111">
        <v>0</v>
      </c>
      <c r="K178" s="108">
        <v>0</v>
      </c>
      <c r="L178" s="48" t="s">
        <v>148</v>
      </c>
      <c r="N178" s="35" t="s">
        <v>199</v>
      </c>
    </row>
    <row r="179" spans="1:14" ht="15" customHeight="1">
      <c r="A179" s="15">
        <v>41</v>
      </c>
      <c r="B179" s="28" t="s">
        <v>180</v>
      </c>
      <c r="C179" s="65" t="s">
        <v>305</v>
      </c>
      <c r="D179" s="75">
        <v>4</v>
      </c>
      <c r="E179" s="114"/>
      <c r="F179" s="48" t="s">
        <v>204</v>
      </c>
      <c r="G179" s="108">
        <v>0</v>
      </c>
      <c r="H179" s="108">
        <v>0</v>
      </c>
      <c r="I179" s="108">
        <v>0</v>
      </c>
      <c r="J179" s="111"/>
      <c r="K179" s="108">
        <v>45</v>
      </c>
      <c r="L179" s="140" t="s">
        <v>148</v>
      </c>
      <c r="N179" s="35" t="s">
        <v>199</v>
      </c>
    </row>
    <row r="180" spans="1:14" ht="15" customHeight="1">
      <c r="A180" s="15">
        <v>41</v>
      </c>
      <c r="B180" s="28" t="s">
        <v>180</v>
      </c>
      <c r="C180" s="65" t="s">
        <v>305</v>
      </c>
      <c r="D180" s="75">
        <v>27</v>
      </c>
      <c r="E180" s="114"/>
      <c r="F180" s="48" t="s">
        <v>499</v>
      </c>
      <c r="G180" s="108">
        <v>0</v>
      </c>
      <c r="H180" s="108">
        <v>0</v>
      </c>
      <c r="I180" s="108">
        <v>0</v>
      </c>
      <c r="J180" s="111"/>
      <c r="K180" s="108">
        <v>1235</v>
      </c>
      <c r="L180" s="140" t="s">
        <v>148</v>
      </c>
      <c r="N180" s="35" t="s">
        <v>199</v>
      </c>
    </row>
    <row r="181" spans="1:14" ht="15" customHeight="1">
      <c r="A181" s="15">
        <v>41</v>
      </c>
      <c r="B181" s="28" t="s">
        <v>180</v>
      </c>
      <c r="C181" s="79" t="s">
        <v>312</v>
      </c>
      <c r="D181" s="85">
        <v>1</v>
      </c>
      <c r="E181" s="57"/>
      <c r="F181" s="95" t="s">
        <v>418</v>
      </c>
      <c r="G181" s="160">
        <v>4597</v>
      </c>
      <c r="H181" s="107">
        <v>0</v>
      </c>
      <c r="I181" s="107">
        <v>0</v>
      </c>
      <c r="J181" s="60">
        <v>0</v>
      </c>
      <c r="K181" s="107">
        <v>0</v>
      </c>
      <c r="L181" s="140" t="s">
        <v>148</v>
      </c>
      <c r="N181" s="35" t="s">
        <v>200</v>
      </c>
    </row>
    <row r="182" spans="1:14" ht="15" customHeight="1">
      <c r="A182" s="15">
        <v>1151</v>
      </c>
      <c r="B182" s="28" t="s">
        <v>180</v>
      </c>
      <c r="C182" s="79" t="s">
        <v>312</v>
      </c>
      <c r="D182" s="85">
        <v>2</v>
      </c>
      <c r="E182" s="57"/>
      <c r="F182" s="95" t="s">
        <v>417</v>
      </c>
      <c r="G182" s="107">
        <v>11751</v>
      </c>
      <c r="H182" s="107">
        <v>0</v>
      </c>
      <c r="I182" s="107">
        <v>0</v>
      </c>
      <c r="J182" s="60">
        <v>0</v>
      </c>
      <c r="K182" s="107">
        <v>0</v>
      </c>
      <c r="L182" s="140" t="s">
        <v>148</v>
      </c>
      <c r="N182" s="35" t="s">
        <v>200</v>
      </c>
    </row>
    <row r="183" spans="1:14" ht="15" customHeight="1">
      <c r="A183" s="15">
        <v>1152</v>
      </c>
      <c r="B183" s="28" t="s">
        <v>180</v>
      </c>
      <c r="C183" s="79" t="s">
        <v>312</v>
      </c>
      <c r="D183" s="85">
        <v>2</v>
      </c>
      <c r="E183" s="57"/>
      <c r="F183" s="95" t="s">
        <v>417</v>
      </c>
      <c r="G183" s="107">
        <v>1383</v>
      </c>
      <c r="H183" s="107">
        <v>0</v>
      </c>
      <c r="I183" s="107">
        <v>0</v>
      </c>
      <c r="J183" s="60">
        <v>0</v>
      </c>
      <c r="K183" s="107">
        <v>0</v>
      </c>
      <c r="L183" s="140" t="s">
        <v>148</v>
      </c>
      <c r="N183" s="35" t="s">
        <v>200</v>
      </c>
    </row>
    <row r="184" spans="1:14" ht="15" customHeight="1">
      <c r="A184" s="15">
        <v>41</v>
      </c>
      <c r="B184" s="28" t="s">
        <v>180</v>
      </c>
      <c r="C184" s="79" t="s">
        <v>312</v>
      </c>
      <c r="D184" s="85">
        <v>2</v>
      </c>
      <c r="E184" s="57"/>
      <c r="F184" s="95" t="s">
        <v>417</v>
      </c>
      <c r="G184" s="107">
        <v>15214</v>
      </c>
      <c r="H184" s="107">
        <v>0</v>
      </c>
      <c r="I184" s="107">
        <v>0</v>
      </c>
      <c r="J184" s="60">
        <v>0</v>
      </c>
      <c r="K184" s="107">
        <v>0</v>
      </c>
      <c r="L184" s="140" t="s">
        <v>148</v>
      </c>
      <c r="N184" s="35" t="s">
        <v>200</v>
      </c>
    </row>
    <row r="185" spans="1:14" ht="15" customHeight="1">
      <c r="A185" s="15">
        <v>41</v>
      </c>
      <c r="B185" s="28" t="s">
        <v>180</v>
      </c>
      <c r="C185" s="79" t="s">
        <v>312</v>
      </c>
      <c r="D185" s="85">
        <v>1</v>
      </c>
      <c r="E185" s="57"/>
      <c r="F185" s="95" t="s">
        <v>495</v>
      </c>
      <c r="G185" s="107">
        <v>0</v>
      </c>
      <c r="H185" s="107">
        <v>21296</v>
      </c>
      <c r="I185" s="107">
        <v>0</v>
      </c>
      <c r="J185" s="60">
        <v>0</v>
      </c>
      <c r="K185" s="107">
        <v>0</v>
      </c>
      <c r="L185" s="140" t="s">
        <v>148</v>
      </c>
      <c r="N185" s="35" t="s">
        <v>200</v>
      </c>
    </row>
    <row r="186" spans="1:14" ht="15" customHeight="1">
      <c r="A186" s="15">
        <v>41</v>
      </c>
      <c r="B186" s="28" t="s">
        <v>180</v>
      </c>
      <c r="C186" s="79" t="s">
        <v>272</v>
      </c>
      <c r="D186" s="85"/>
      <c r="E186" s="57"/>
      <c r="F186" s="95" t="s">
        <v>273</v>
      </c>
      <c r="G186" s="107">
        <v>0</v>
      </c>
      <c r="H186" s="107">
        <v>1440</v>
      </c>
      <c r="I186" s="107">
        <v>0</v>
      </c>
      <c r="J186" s="60">
        <v>0</v>
      </c>
      <c r="K186" s="107">
        <v>0</v>
      </c>
      <c r="L186" s="140" t="s">
        <v>148</v>
      </c>
      <c r="N186" s="35" t="s">
        <v>200</v>
      </c>
    </row>
    <row r="187" spans="1:14" ht="15" customHeight="1">
      <c r="A187" s="15">
        <v>41</v>
      </c>
      <c r="B187" s="28" t="s">
        <v>180</v>
      </c>
      <c r="C187" s="79" t="s">
        <v>312</v>
      </c>
      <c r="D187" s="85">
        <v>1</v>
      </c>
      <c r="E187" s="57" t="s">
        <v>313</v>
      </c>
      <c r="F187" s="95" t="s">
        <v>358</v>
      </c>
      <c r="G187" s="107">
        <v>0</v>
      </c>
      <c r="H187" s="107">
        <v>3135</v>
      </c>
      <c r="I187" s="107">
        <v>0</v>
      </c>
      <c r="J187" s="60">
        <v>0</v>
      </c>
      <c r="K187" s="107">
        <v>0</v>
      </c>
      <c r="L187" s="48" t="s">
        <v>148</v>
      </c>
      <c r="N187" s="35" t="s">
        <v>200</v>
      </c>
    </row>
    <row r="188" spans="1:14" ht="12.75">
      <c r="A188" s="15">
        <v>41</v>
      </c>
      <c r="B188" s="28" t="s">
        <v>180</v>
      </c>
      <c r="C188" s="79" t="s">
        <v>312</v>
      </c>
      <c r="D188" s="85">
        <v>1</v>
      </c>
      <c r="E188" s="57" t="s">
        <v>313</v>
      </c>
      <c r="F188" s="95" t="s">
        <v>318</v>
      </c>
      <c r="G188" s="107">
        <v>0</v>
      </c>
      <c r="H188" s="107">
        <v>0</v>
      </c>
      <c r="I188" s="107">
        <v>75000</v>
      </c>
      <c r="J188" s="60">
        <v>75000</v>
      </c>
      <c r="K188" s="168">
        <v>33851</v>
      </c>
      <c r="L188" s="48" t="s">
        <v>148</v>
      </c>
      <c r="N188" s="35" t="s">
        <v>200</v>
      </c>
    </row>
    <row r="189" spans="1:14" ht="12.75" hidden="1">
      <c r="A189" s="15">
        <v>41.46</v>
      </c>
      <c r="B189" s="28" t="s">
        <v>180</v>
      </c>
      <c r="C189" s="79" t="s">
        <v>312</v>
      </c>
      <c r="D189" s="85">
        <v>2</v>
      </c>
      <c r="E189" s="57"/>
      <c r="F189" s="95" t="s">
        <v>122</v>
      </c>
      <c r="G189" s="107">
        <v>0</v>
      </c>
      <c r="H189" s="107">
        <v>0</v>
      </c>
      <c r="I189" s="107">
        <v>0</v>
      </c>
      <c r="J189" s="60">
        <v>0</v>
      </c>
      <c r="K189" s="107">
        <v>0</v>
      </c>
      <c r="L189" s="140" t="s">
        <v>148</v>
      </c>
      <c r="N189" s="35" t="s">
        <v>200</v>
      </c>
    </row>
    <row r="190" spans="1:14" ht="12.75">
      <c r="A190" s="15">
        <v>1151.2</v>
      </c>
      <c r="B190" s="28" t="s">
        <v>180</v>
      </c>
      <c r="C190" s="79" t="s">
        <v>312</v>
      </c>
      <c r="D190" s="85">
        <v>1</v>
      </c>
      <c r="E190" s="57" t="s">
        <v>313</v>
      </c>
      <c r="F190" s="95" t="s">
        <v>497</v>
      </c>
      <c r="G190" s="107">
        <v>0</v>
      </c>
      <c r="H190" s="107">
        <v>0</v>
      </c>
      <c r="I190" s="107">
        <v>0</v>
      </c>
      <c r="J190" s="60"/>
      <c r="K190" s="107">
        <v>13080</v>
      </c>
      <c r="L190" s="140" t="s">
        <v>148</v>
      </c>
      <c r="N190" s="35" t="s">
        <v>200</v>
      </c>
    </row>
    <row r="191" spans="1:14" ht="12.75">
      <c r="A191" s="15">
        <v>41</v>
      </c>
      <c r="B191" s="28" t="s">
        <v>180</v>
      </c>
      <c r="C191" s="79" t="s">
        <v>312</v>
      </c>
      <c r="D191" s="85">
        <v>2</v>
      </c>
      <c r="E191" s="57"/>
      <c r="F191" s="95" t="s">
        <v>498</v>
      </c>
      <c r="G191" s="107">
        <v>0</v>
      </c>
      <c r="H191" s="107">
        <v>0</v>
      </c>
      <c r="I191" s="107">
        <v>0</v>
      </c>
      <c r="J191" s="60"/>
      <c r="K191" s="107">
        <v>6400</v>
      </c>
      <c r="L191" s="155" t="s">
        <v>148</v>
      </c>
      <c r="N191" s="35" t="s">
        <v>199</v>
      </c>
    </row>
    <row r="192" spans="1:14" ht="12.75">
      <c r="A192" s="15">
        <v>41</v>
      </c>
      <c r="B192" s="28" t="s">
        <v>180</v>
      </c>
      <c r="C192" s="79" t="s">
        <v>272</v>
      </c>
      <c r="D192" s="85" t="s">
        <v>95</v>
      </c>
      <c r="E192" s="57"/>
      <c r="F192" s="95" t="s">
        <v>496</v>
      </c>
      <c r="G192" s="107">
        <v>0</v>
      </c>
      <c r="H192" s="107">
        <v>0</v>
      </c>
      <c r="I192" s="107">
        <v>0</v>
      </c>
      <c r="J192" s="60">
        <v>0</v>
      </c>
      <c r="K192" s="107">
        <v>822</v>
      </c>
      <c r="L192" s="140" t="s">
        <v>148</v>
      </c>
      <c r="N192" s="35" t="s">
        <v>200</v>
      </c>
    </row>
    <row r="193" spans="1:14" ht="12.75" hidden="1">
      <c r="A193" s="15">
        <v>41</v>
      </c>
      <c r="B193" s="28" t="s">
        <v>180</v>
      </c>
      <c r="C193" s="79" t="s">
        <v>312</v>
      </c>
      <c r="D193" s="85">
        <v>2</v>
      </c>
      <c r="E193" s="57"/>
      <c r="F193" s="95" t="s">
        <v>447</v>
      </c>
      <c r="G193" s="107">
        <v>0</v>
      </c>
      <c r="H193" s="107">
        <v>0</v>
      </c>
      <c r="I193" s="107">
        <v>0</v>
      </c>
      <c r="J193" s="60">
        <v>0</v>
      </c>
      <c r="K193" s="107">
        <v>0</v>
      </c>
      <c r="L193" s="140" t="s">
        <v>148</v>
      </c>
      <c r="N193" s="35" t="s">
        <v>200</v>
      </c>
    </row>
    <row r="194" spans="1:14" ht="12.75" hidden="1">
      <c r="A194" s="15">
        <v>41</v>
      </c>
      <c r="B194" s="28" t="s">
        <v>180</v>
      </c>
      <c r="C194" s="79" t="s">
        <v>312</v>
      </c>
      <c r="D194" s="85">
        <v>2</v>
      </c>
      <c r="E194" s="57"/>
      <c r="F194" s="95" t="s">
        <v>455</v>
      </c>
      <c r="G194" s="107">
        <v>0</v>
      </c>
      <c r="H194" s="107">
        <v>0</v>
      </c>
      <c r="I194" s="107">
        <v>0</v>
      </c>
      <c r="J194" s="60">
        <v>0</v>
      </c>
      <c r="K194" s="107">
        <v>0</v>
      </c>
      <c r="L194" s="140" t="s">
        <v>148</v>
      </c>
      <c r="N194" s="35" t="s">
        <v>200</v>
      </c>
    </row>
    <row r="195" spans="1:14" ht="12.75">
      <c r="A195" s="185" t="s">
        <v>27</v>
      </c>
      <c r="B195" s="186"/>
      <c r="C195" s="186"/>
      <c r="D195" s="186"/>
      <c r="E195" s="186"/>
      <c r="F195" s="187"/>
      <c r="G195" s="21">
        <f>SUM(G150:G194)</f>
        <v>551354</v>
      </c>
      <c r="H195" s="21">
        <f>SUM(H150:H194)</f>
        <v>179089</v>
      </c>
      <c r="I195" s="21">
        <f>SUM(I150:I194)</f>
        <v>93343</v>
      </c>
      <c r="J195" s="21">
        <f>SUM(J150:J194)</f>
        <v>93343</v>
      </c>
      <c r="K195" s="21">
        <f>SUM(K150:K192)</f>
        <v>74420</v>
      </c>
      <c r="L195" s="18"/>
      <c r="N195" s="35" t="s">
        <v>202</v>
      </c>
    </row>
    <row r="196" spans="1:14" ht="12.75">
      <c r="A196" s="2">
        <v>41</v>
      </c>
      <c r="B196" s="49" t="s">
        <v>181</v>
      </c>
      <c r="C196" s="4">
        <v>633006</v>
      </c>
      <c r="D196" s="84"/>
      <c r="E196" s="2"/>
      <c r="F196" s="2" t="s">
        <v>35</v>
      </c>
      <c r="G196" s="136">
        <v>7</v>
      </c>
      <c r="H196" s="136">
        <v>19</v>
      </c>
      <c r="I196" s="115">
        <v>0</v>
      </c>
      <c r="J196" s="121">
        <v>0</v>
      </c>
      <c r="K196" s="115">
        <v>0</v>
      </c>
      <c r="L196" s="13" t="s">
        <v>149</v>
      </c>
      <c r="N196" s="35" t="s">
        <v>199</v>
      </c>
    </row>
    <row r="197" spans="1:14" ht="12.75">
      <c r="A197" s="2">
        <v>41</v>
      </c>
      <c r="B197" s="49" t="s">
        <v>181</v>
      </c>
      <c r="C197" s="4">
        <v>637003</v>
      </c>
      <c r="D197" s="84"/>
      <c r="E197" s="2"/>
      <c r="F197" s="2" t="s">
        <v>503</v>
      </c>
      <c r="G197" s="136">
        <v>0</v>
      </c>
      <c r="H197" s="136">
        <v>0</v>
      </c>
      <c r="I197" s="115">
        <v>0</v>
      </c>
      <c r="J197" s="121"/>
      <c r="K197" s="115">
        <v>180</v>
      </c>
      <c r="L197" s="13" t="s">
        <v>149</v>
      </c>
      <c r="N197" s="35" t="s">
        <v>199</v>
      </c>
    </row>
    <row r="198" spans="1:14" ht="12.75">
      <c r="A198" s="2">
        <v>41</v>
      </c>
      <c r="B198" s="49" t="s">
        <v>181</v>
      </c>
      <c r="C198" s="4">
        <v>637005</v>
      </c>
      <c r="D198" s="84"/>
      <c r="E198" s="2"/>
      <c r="F198" s="2" t="s">
        <v>433</v>
      </c>
      <c r="G198" s="136">
        <v>0</v>
      </c>
      <c r="H198" s="136">
        <v>0</v>
      </c>
      <c r="I198" s="115">
        <v>200</v>
      </c>
      <c r="J198" s="121">
        <v>200</v>
      </c>
      <c r="K198" s="115">
        <v>200</v>
      </c>
      <c r="L198" s="13" t="s">
        <v>149</v>
      </c>
      <c r="N198" s="35" t="s">
        <v>199</v>
      </c>
    </row>
    <row r="199" spans="1:14" ht="12.75">
      <c r="A199" s="2">
        <v>1151</v>
      </c>
      <c r="B199" s="49" t="s">
        <v>181</v>
      </c>
      <c r="C199" s="4">
        <v>637005</v>
      </c>
      <c r="D199" s="84"/>
      <c r="E199" s="2"/>
      <c r="F199" s="2" t="s">
        <v>407</v>
      </c>
      <c r="G199" s="136">
        <v>7880</v>
      </c>
      <c r="H199" s="136">
        <v>0</v>
      </c>
      <c r="I199" s="115">
        <v>0</v>
      </c>
      <c r="J199" s="121">
        <v>0</v>
      </c>
      <c r="K199" s="115">
        <v>0</v>
      </c>
      <c r="L199" s="13" t="s">
        <v>149</v>
      </c>
      <c r="N199" s="35" t="s">
        <v>199</v>
      </c>
    </row>
    <row r="200" spans="1:14" ht="12.75">
      <c r="A200" s="2">
        <v>41</v>
      </c>
      <c r="B200" s="49" t="s">
        <v>181</v>
      </c>
      <c r="C200" s="4">
        <v>637027</v>
      </c>
      <c r="D200" s="84"/>
      <c r="E200" s="2"/>
      <c r="F200" s="2" t="s">
        <v>408</v>
      </c>
      <c r="G200" s="136">
        <v>927</v>
      </c>
      <c r="H200" s="136">
        <v>0</v>
      </c>
      <c r="I200" s="115">
        <v>0</v>
      </c>
      <c r="J200" s="121">
        <v>0</v>
      </c>
      <c r="K200" s="115">
        <v>0</v>
      </c>
      <c r="L200" s="13" t="s">
        <v>149</v>
      </c>
      <c r="N200" s="35" t="s">
        <v>199</v>
      </c>
    </row>
    <row r="201" spans="1:14" ht="12.75">
      <c r="A201" s="2">
        <v>41</v>
      </c>
      <c r="B201" s="49" t="s">
        <v>181</v>
      </c>
      <c r="C201" s="4">
        <v>637027</v>
      </c>
      <c r="D201" s="84"/>
      <c r="E201" s="2"/>
      <c r="F201" s="2" t="s">
        <v>409</v>
      </c>
      <c r="G201" s="136">
        <v>463</v>
      </c>
      <c r="H201" s="136">
        <v>0</v>
      </c>
      <c r="I201" s="115">
        <v>0</v>
      </c>
      <c r="J201" s="121">
        <v>0</v>
      </c>
      <c r="K201" s="115">
        <v>0</v>
      </c>
      <c r="L201" s="13" t="s">
        <v>149</v>
      </c>
      <c r="N201" s="35" t="s">
        <v>199</v>
      </c>
    </row>
    <row r="202" spans="1:14" ht="12.75">
      <c r="A202" s="48">
        <v>41.46</v>
      </c>
      <c r="B202" s="49" t="s">
        <v>181</v>
      </c>
      <c r="C202" s="92" t="s">
        <v>370</v>
      </c>
      <c r="D202" s="93"/>
      <c r="E202" s="94"/>
      <c r="F202" s="95" t="s">
        <v>406</v>
      </c>
      <c r="G202" s="100">
        <v>388614</v>
      </c>
      <c r="H202" s="100">
        <v>0</v>
      </c>
      <c r="I202" s="100">
        <v>0</v>
      </c>
      <c r="J202" s="100">
        <v>0</v>
      </c>
      <c r="K202" s="100">
        <v>0</v>
      </c>
      <c r="L202" s="13" t="s">
        <v>149</v>
      </c>
      <c r="N202" s="35" t="s">
        <v>200</v>
      </c>
    </row>
    <row r="203" spans="1:14" ht="12.75">
      <c r="A203" s="48">
        <v>41</v>
      </c>
      <c r="B203" s="49" t="s">
        <v>181</v>
      </c>
      <c r="C203" s="92" t="s">
        <v>370</v>
      </c>
      <c r="D203" s="93"/>
      <c r="E203" s="94"/>
      <c r="F203" s="95" t="s">
        <v>405</v>
      </c>
      <c r="G203" s="161">
        <v>45719</v>
      </c>
      <c r="H203" s="100">
        <v>0</v>
      </c>
      <c r="I203" s="100">
        <v>0</v>
      </c>
      <c r="J203" s="100">
        <v>0</v>
      </c>
      <c r="K203" s="100">
        <v>0</v>
      </c>
      <c r="L203" s="13" t="s">
        <v>149</v>
      </c>
      <c r="N203" s="35" t="s">
        <v>200</v>
      </c>
    </row>
    <row r="204" spans="1:14" ht="12.75">
      <c r="A204" s="48" t="s">
        <v>361</v>
      </c>
      <c r="B204" s="49" t="s">
        <v>181</v>
      </c>
      <c r="C204" s="92" t="s">
        <v>370</v>
      </c>
      <c r="D204" s="93"/>
      <c r="E204" s="94"/>
      <c r="F204" s="95" t="s">
        <v>404</v>
      </c>
      <c r="G204" s="100">
        <v>22860</v>
      </c>
      <c r="H204" s="100">
        <v>0</v>
      </c>
      <c r="I204" s="100">
        <v>0</v>
      </c>
      <c r="J204" s="100">
        <v>0</v>
      </c>
      <c r="K204" s="100">
        <v>0</v>
      </c>
      <c r="L204" s="13" t="s">
        <v>149</v>
      </c>
      <c r="N204" s="35" t="s">
        <v>200</v>
      </c>
    </row>
    <row r="205" spans="1:14" ht="12.75">
      <c r="A205" s="48">
        <v>41</v>
      </c>
      <c r="B205" s="49" t="s">
        <v>181</v>
      </c>
      <c r="C205" s="92" t="s">
        <v>370</v>
      </c>
      <c r="D205" s="93"/>
      <c r="E205" s="94"/>
      <c r="F205" s="95" t="s">
        <v>403</v>
      </c>
      <c r="G205" s="161">
        <v>4605</v>
      </c>
      <c r="H205" s="100">
        <v>0</v>
      </c>
      <c r="I205" s="100">
        <v>0</v>
      </c>
      <c r="J205" s="100">
        <v>0</v>
      </c>
      <c r="K205" s="100">
        <v>0</v>
      </c>
      <c r="L205" s="13" t="s">
        <v>149</v>
      </c>
      <c r="N205" s="35" t="s">
        <v>200</v>
      </c>
    </row>
    <row r="206" spans="1:14" ht="12.75">
      <c r="A206" s="48">
        <v>41.46</v>
      </c>
      <c r="B206" s="49" t="s">
        <v>181</v>
      </c>
      <c r="C206" s="92" t="s">
        <v>272</v>
      </c>
      <c r="D206" s="93"/>
      <c r="E206" s="94"/>
      <c r="F206" s="95" t="s">
        <v>379</v>
      </c>
      <c r="G206" s="100">
        <v>0</v>
      </c>
      <c r="H206" s="100">
        <v>8580</v>
      </c>
      <c r="I206" s="100">
        <v>0</v>
      </c>
      <c r="J206" s="100">
        <v>0</v>
      </c>
      <c r="K206" s="100">
        <v>0</v>
      </c>
      <c r="L206" s="13" t="s">
        <v>149</v>
      </c>
      <c r="N206" s="35" t="s">
        <v>200</v>
      </c>
    </row>
    <row r="207" spans="1:14" ht="12.75">
      <c r="A207" s="48">
        <v>41</v>
      </c>
      <c r="B207" s="49" t="s">
        <v>181</v>
      </c>
      <c r="C207" s="92" t="s">
        <v>370</v>
      </c>
      <c r="D207" s="93"/>
      <c r="E207" s="94"/>
      <c r="F207" s="95" t="s">
        <v>378</v>
      </c>
      <c r="G207" s="161">
        <v>0</v>
      </c>
      <c r="H207" s="100">
        <v>2516</v>
      </c>
      <c r="I207" s="100">
        <v>0</v>
      </c>
      <c r="J207" s="100">
        <v>0</v>
      </c>
      <c r="K207" s="100">
        <v>0</v>
      </c>
      <c r="L207" s="13" t="s">
        <v>149</v>
      </c>
      <c r="N207" s="35" t="s">
        <v>200</v>
      </c>
    </row>
    <row r="208" spans="1:14" ht="12.75">
      <c r="A208" s="48">
        <v>111</v>
      </c>
      <c r="B208" s="49" t="s">
        <v>181</v>
      </c>
      <c r="C208" s="65" t="s">
        <v>185</v>
      </c>
      <c r="D208" s="75"/>
      <c r="E208" s="101"/>
      <c r="F208" s="48" t="s">
        <v>28</v>
      </c>
      <c r="G208" s="162">
        <v>271818</v>
      </c>
      <c r="H208" s="162">
        <v>269180</v>
      </c>
      <c r="I208" s="108">
        <v>273417</v>
      </c>
      <c r="J208" s="111">
        <v>273417</v>
      </c>
      <c r="K208" s="115">
        <v>279703</v>
      </c>
      <c r="L208" s="13" t="s">
        <v>149</v>
      </c>
      <c r="N208" s="35" t="s">
        <v>199</v>
      </c>
    </row>
    <row r="209" spans="1:14" ht="12.75">
      <c r="A209" s="48" t="s">
        <v>224</v>
      </c>
      <c r="B209" s="49"/>
      <c r="C209" s="65" t="s">
        <v>185</v>
      </c>
      <c r="D209" s="75"/>
      <c r="E209" s="49"/>
      <c r="F209" s="48" t="s">
        <v>373</v>
      </c>
      <c r="G209" s="162">
        <v>7132</v>
      </c>
      <c r="H209" s="162">
        <v>12534</v>
      </c>
      <c r="I209" s="108">
        <v>0</v>
      </c>
      <c r="J209" s="111">
        <v>0</v>
      </c>
      <c r="K209" s="136">
        <v>4339</v>
      </c>
      <c r="L209" s="13" t="s">
        <v>149</v>
      </c>
      <c r="N209" s="35" t="s">
        <v>199</v>
      </c>
    </row>
    <row r="210" spans="1:14" ht="12.75">
      <c r="A210" s="48">
        <v>111</v>
      </c>
      <c r="B210" s="49" t="s">
        <v>181</v>
      </c>
      <c r="C210" s="65" t="s">
        <v>185</v>
      </c>
      <c r="D210" s="75"/>
      <c r="E210" s="49"/>
      <c r="F210" s="48" t="s">
        <v>124</v>
      </c>
      <c r="G210" s="162">
        <v>3069</v>
      </c>
      <c r="H210" s="162">
        <v>3108</v>
      </c>
      <c r="I210" s="108">
        <v>2940</v>
      </c>
      <c r="J210" s="111">
        <v>2940</v>
      </c>
      <c r="K210" s="115">
        <v>3231</v>
      </c>
      <c r="L210" s="13" t="s">
        <v>149</v>
      </c>
      <c r="N210" s="35" t="s">
        <v>199</v>
      </c>
    </row>
    <row r="211" spans="1:14" ht="12.75">
      <c r="A211" s="48">
        <v>111</v>
      </c>
      <c r="B211" s="49" t="s">
        <v>181</v>
      </c>
      <c r="C211" s="65" t="s">
        <v>296</v>
      </c>
      <c r="D211" s="75"/>
      <c r="E211" s="49"/>
      <c r="F211" s="48" t="s">
        <v>125</v>
      </c>
      <c r="G211" s="162">
        <v>1551</v>
      </c>
      <c r="H211" s="162">
        <v>1243</v>
      </c>
      <c r="I211" s="108">
        <v>920</v>
      </c>
      <c r="J211" s="111">
        <v>920</v>
      </c>
      <c r="K211" s="108">
        <v>920</v>
      </c>
      <c r="L211" s="13" t="s">
        <v>149</v>
      </c>
      <c r="N211" s="35" t="s">
        <v>199</v>
      </c>
    </row>
    <row r="212" spans="1:14" ht="12.75">
      <c r="A212" s="48">
        <v>111</v>
      </c>
      <c r="B212" s="49" t="s">
        <v>181</v>
      </c>
      <c r="C212" s="65" t="s">
        <v>296</v>
      </c>
      <c r="D212" s="75"/>
      <c r="E212" s="49"/>
      <c r="F212" s="48" t="s">
        <v>504</v>
      </c>
      <c r="G212" s="162">
        <v>0</v>
      </c>
      <c r="H212" s="162">
        <v>0</v>
      </c>
      <c r="I212" s="108">
        <v>0</v>
      </c>
      <c r="J212" s="111"/>
      <c r="K212" s="108">
        <v>45</v>
      </c>
      <c r="L212" s="13" t="s">
        <v>149</v>
      </c>
      <c r="N212" s="35" t="s">
        <v>199</v>
      </c>
    </row>
    <row r="213" spans="1:14" ht="12.75">
      <c r="A213" s="48">
        <v>41</v>
      </c>
      <c r="B213" s="49" t="s">
        <v>181</v>
      </c>
      <c r="C213" s="65" t="s">
        <v>296</v>
      </c>
      <c r="D213" s="75"/>
      <c r="E213" s="49"/>
      <c r="F213" s="48" t="s">
        <v>297</v>
      </c>
      <c r="G213" s="162">
        <v>0</v>
      </c>
      <c r="H213" s="162">
        <v>3073</v>
      </c>
      <c r="I213" s="108">
        <v>2191</v>
      </c>
      <c r="J213" s="111">
        <v>2191</v>
      </c>
      <c r="K213" s="115">
        <v>2300</v>
      </c>
      <c r="L213" s="13" t="s">
        <v>149</v>
      </c>
      <c r="N213" s="35" t="s">
        <v>199</v>
      </c>
    </row>
    <row r="214" spans="1:14" ht="12.75">
      <c r="A214" s="48">
        <v>111</v>
      </c>
      <c r="B214" s="49" t="s">
        <v>181</v>
      </c>
      <c r="C214" s="65"/>
      <c r="D214" s="75"/>
      <c r="E214" s="49"/>
      <c r="F214" s="91" t="s">
        <v>369</v>
      </c>
      <c r="G214" s="162">
        <v>0</v>
      </c>
      <c r="H214" s="162">
        <v>120</v>
      </c>
      <c r="I214" s="108">
        <v>0</v>
      </c>
      <c r="J214" s="111">
        <v>0</v>
      </c>
      <c r="K214" s="108">
        <v>267</v>
      </c>
      <c r="L214" s="13" t="s">
        <v>149</v>
      </c>
      <c r="N214" s="35" t="s">
        <v>199</v>
      </c>
    </row>
    <row r="215" spans="1:14" ht="12.75">
      <c r="A215" s="48">
        <v>41</v>
      </c>
      <c r="B215" s="49"/>
      <c r="C215" s="65" t="s">
        <v>186</v>
      </c>
      <c r="D215" s="75"/>
      <c r="E215" s="49"/>
      <c r="F215" s="48" t="s">
        <v>298</v>
      </c>
      <c r="G215" s="162">
        <v>22369</v>
      </c>
      <c r="H215" s="162">
        <v>46566</v>
      </c>
      <c r="I215" s="108">
        <v>0</v>
      </c>
      <c r="J215" s="111">
        <v>0</v>
      </c>
      <c r="K215" s="108">
        <v>0</v>
      </c>
      <c r="L215" s="44" t="s">
        <v>149</v>
      </c>
      <c r="N215" s="35" t="s">
        <v>199</v>
      </c>
    </row>
    <row r="216" spans="1:14" ht="12.75">
      <c r="A216" s="50">
        <v>41</v>
      </c>
      <c r="B216" s="52">
        <v>584</v>
      </c>
      <c r="C216" s="81" t="s">
        <v>224</v>
      </c>
      <c r="D216" s="87"/>
      <c r="E216" s="52"/>
      <c r="F216" s="50" t="s">
        <v>102</v>
      </c>
      <c r="G216" s="157">
        <v>1173</v>
      </c>
      <c r="H216" s="163">
        <v>2455</v>
      </c>
      <c r="I216" s="122">
        <v>0</v>
      </c>
      <c r="J216" s="123">
        <v>0</v>
      </c>
      <c r="K216" s="122">
        <v>0</v>
      </c>
      <c r="L216" s="13" t="s">
        <v>149</v>
      </c>
      <c r="M216" s="33"/>
      <c r="N216" s="35" t="s">
        <v>199</v>
      </c>
    </row>
    <row r="217" spans="1:14" ht="12.75">
      <c r="A217" s="48">
        <v>111</v>
      </c>
      <c r="B217" s="49" t="s">
        <v>181</v>
      </c>
      <c r="C217" s="65" t="s">
        <v>186</v>
      </c>
      <c r="D217" s="75"/>
      <c r="E217" s="49"/>
      <c r="F217" s="48" t="s">
        <v>121</v>
      </c>
      <c r="G217" s="117">
        <v>232</v>
      </c>
      <c r="H217" s="117">
        <v>266</v>
      </c>
      <c r="I217" s="108">
        <v>200</v>
      </c>
      <c r="J217" s="111">
        <v>200</v>
      </c>
      <c r="K217" s="108">
        <v>200</v>
      </c>
      <c r="L217" s="13" t="s">
        <v>149</v>
      </c>
      <c r="N217" s="35" t="s">
        <v>199</v>
      </c>
    </row>
    <row r="218" spans="1:14" ht="12.75">
      <c r="A218" s="91" t="s">
        <v>372</v>
      </c>
      <c r="B218" s="49" t="s">
        <v>181</v>
      </c>
      <c r="C218" s="65" t="s">
        <v>295</v>
      </c>
      <c r="D218" s="75"/>
      <c r="E218" s="49"/>
      <c r="F218" s="48" t="s">
        <v>374</v>
      </c>
      <c r="G218" s="117">
        <v>0</v>
      </c>
      <c r="H218" s="117">
        <v>42</v>
      </c>
      <c r="I218" s="108">
        <v>0</v>
      </c>
      <c r="J218" s="111">
        <v>0</v>
      </c>
      <c r="K218" s="108">
        <v>0</v>
      </c>
      <c r="L218" s="13" t="s">
        <v>149</v>
      </c>
      <c r="N218" s="35" t="s">
        <v>199</v>
      </c>
    </row>
    <row r="219" spans="1:14" ht="12.75">
      <c r="A219" s="48">
        <v>111</v>
      </c>
      <c r="B219" s="49" t="s">
        <v>181</v>
      </c>
      <c r="C219" s="92" t="s">
        <v>370</v>
      </c>
      <c r="D219" s="93"/>
      <c r="E219" s="94"/>
      <c r="F219" s="95" t="s">
        <v>380</v>
      </c>
      <c r="G219" s="161">
        <v>0</v>
      </c>
      <c r="H219" s="161">
        <v>50400</v>
      </c>
      <c r="I219" s="107">
        <v>0</v>
      </c>
      <c r="J219" s="60">
        <v>0</v>
      </c>
      <c r="K219" s="107">
        <v>0</v>
      </c>
      <c r="L219" s="13" t="s">
        <v>149</v>
      </c>
      <c r="N219" s="35" t="s">
        <v>200</v>
      </c>
    </row>
    <row r="220" spans="1:14" ht="12.75">
      <c r="A220" s="48">
        <v>41</v>
      </c>
      <c r="B220" s="49" t="s">
        <v>181</v>
      </c>
      <c r="C220" s="92" t="s">
        <v>370</v>
      </c>
      <c r="D220" s="93"/>
      <c r="E220" s="94"/>
      <c r="F220" s="95" t="s">
        <v>381</v>
      </c>
      <c r="G220" s="161">
        <v>0</v>
      </c>
      <c r="H220" s="161">
        <v>61688</v>
      </c>
      <c r="I220" s="107">
        <v>0</v>
      </c>
      <c r="J220" s="60">
        <v>0</v>
      </c>
      <c r="K220" s="107">
        <v>0</v>
      </c>
      <c r="L220" s="13" t="s">
        <v>149</v>
      </c>
      <c r="N220" s="35" t="s">
        <v>200</v>
      </c>
    </row>
    <row r="221" spans="1:14" ht="12.75">
      <c r="A221" s="50">
        <v>41</v>
      </c>
      <c r="B221" s="51" t="s">
        <v>182</v>
      </c>
      <c r="C221" s="81" t="s">
        <v>187</v>
      </c>
      <c r="D221" s="87"/>
      <c r="E221" s="51"/>
      <c r="F221" s="50" t="s">
        <v>29</v>
      </c>
      <c r="G221" s="162">
        <v>72637</v>
      </c>
      <c r="H221" s="162">
        <v>70846</v>
      </c>
      <c r="I221" s="108">
        <v>70792</v>
      </c>
      <c r="J221" s="124">
        <v>70792</v>
      </c>
      <c r="K221" s="108">
        <v>70792</v>
      </c>
      <c r="L221" s="48" t="s">
        <v>150</v>
      </c>
      <c r="N221" s="35" t="s">
        <v>199</v>
      </c>
    </row>
    <row r="222" spans="1:14" ht="12.75">
      <c r="A222" s="50">
        <v>41</v>
      </c>
      <c r="B222" s="51" t="s">
        <v>184</v>
      </c>
      <c r="C222" s="81" t="s">
        <v>187</v>
      </c>
      <c r="D222" s="87"/>
      <c r="E222" s="51"/>
      <c r="F222" s="50" t="s">
        <v>31</v>
      </c>
      <c r="G222" s="162">
        <v>18097</v>
      </c>
      <c r="H222" s="162">
        <v>20010</v>
      </c>
      <c r="I222" s="108">
        <v>22622</v>
      </c>
      <c r="J222" s="124">
        <v>37336</v>
      </c>
      <c r="K222" s="108">
        <v>22622</v>
      </c>
      <c r="L222" s="13" t="s">
        <v>152</v>
      </c>
      <c r="M222" s="33"/>
      <c r="N222" s="35" t="s">
        <v>199</v>
      </c>
    </row>
    <row r="223" spans="1:14" ht="12.75">
      <c r="A223" s="50">
        <v>41</v>
      </c>
      <c r="B223" s="51" t="s">
        <v>183</v>
      </c>
      <c r="C223" s="81" t="s">
        <v>187</v>
      </c>
      <c r="D223" s="87"/>
      <c r="E223" s="51"/>
      <c r="F223" s="50" t="s">
        <v>30</v>
      </c>
      <c r="G223" s="162">
        <v>35991</v>
      </c>
      <c r="H223" s="162">
        <v>36123</v>
      </c>
      <c r="I223" s="108">
        <v>37336</v>
      </c>
      <c r="J223" s="124">
        <v>22622</v>
      </c>
      <c r="K223" s="108">
        <v>38638</v>
      </c>
      <c r="L223" s="48" t="s">
        <v>151</v>
      </c>
      <c r="M223" s="33"/>
      <c r="N223" s="35" t="s">
        <v>199</v>
      </c>
    </row>
    <row r="224" spans="1:14" ht="12.75">
      <c r="A224" s="50">
        <v>41</v>
      </c>
      <c r="B224" s="51" t="s">
        <v>183</v>
      </c>
      <c r="C224" s="92" t="s">
        <v>312</v>
      </c>
      <c r="D224" s="87"/>
      <c r="E224" s="51"/>
      <c r="F224" s="95" t="s">
        <v>371</v>
      </c>
      <c r="G224" s="161">
        <v>0</v>
      </c>
      <c r="H224" s="161">
        <v>3910</v>
      </c>
      <c r="I224" s="108">
        <v>0</v>
      </c>
      <c r="J224" s="124">
        <v>0</v>
      </c>
      <c r="K224" s="108">
        <v>0</v>
      </c>
      <c r="L224" s="48" t="s">
        <v>151</v>
      </c>
      <c r="M224" s="33"/>
      <c r="N224" s="35" t="s">
        <v>199</v>
      </c>
    </row>
    <row r="225" spans="1:14" ht="12.75">
      <c r="A225" s="48">
        <v>41</v>
      </c>
      <c r="B225" s="53">
        <v>584</v>
      </c>
      <c r="C225" s="65" t="s">
        <v>224</v>
      </c>
      <c r="D225" s="75"/>
      <c r="E225" s="53"/>
      <c r="F225" s="48" t="s">
        <v>32</v>
      </c>
      <c r="G225" s="162">
        <v>2889</v>
      </c>
      <c r="H225" s="162">
        <v>5196</v>
      </c>
      <c r="I225" s="108">
        <v>235</v>
      </c>
      <c r="J225" s="111">
        <v>235</v>
      </c>
      <c r="K225" s="108">
        <v>595</v>
      </c>
      <c r="L225" s="13" t="s">
        <v>149</v>
      </c>
      <c r="N225" s="35" t="s">
        <v>199</v>
      </c>
    </row>
    <row r="226" spans="1:14" ht="12.75">
      <c r="A226" s="48">
        <v>41</v>
      </c>
      <c r="B226" s="53">
        <v>584</v>
      </c>
      <c r="C226" s="65" t="s">
        <v>224</v>
      </c>
      <c r="D226" s="75"/>
      <c r="E226" s="53"/>
      <c r="F226" s="48" t="s">
        <v>505</v>
      </c>
      <c r="G226" s="136">
        <v>6181</v>
      </c>
      <c r="H226" s="136">
        <v>5107</v>
      </c>
      <c r="I226" s="115">
        <v>5365</v>
      </c>
      <c r="J226" s="121">
        <v>5365</v>
      </c>
      <c r="K226" s="115">
        <v>6165</v>
      </c>
      <c r="L226" s="48" t="s">
        <v>153</v>
      </c>
      <c r="N226" s="35" t="s">
        <v>199</v>
      </c>
    </row>
    <row r="227" spans="1:14" ht="12.75">
      <c r="A227" s="48">
        <v>111</v>
      </c>
      <c r="B227" s="51" t="s">
        <v>182</v>
      </c>
      <c r="C227" s="65" t="s">
        <v>186</v>
      </c>
      <c r="D227" s="75"/>
      <c r="E227" s="53"/>
      <c r="F227" s="48" t="s">
        <v>123</v>
      </c>
      <c r="G227" s="136">
        <v>3906</v>
      </c>
      <c r="H227" s="136">
        <v>3838</v>
      </c>
      <c r="I227" s="115">
        <v>2840</v>
      </c>
      <c r="J227" s="121">
        <v>2840</v>
      </c>
      <c r="K227" s="115">
        <v>3719</v>
      </c>
      <c r="L227" s="48" t="s">
        <v>150</v>
      </c>
      <c r="N227" s="35" t="s">
        <v>199</v>
      </c>
    </row>
    <row r="228" spans="1:14" ht="12.75">
      <c r="A228" s="185" t="s">
        <v>33</v>
      </c>
      <c r="B228" s="186"/>
      <c r="C228" s="186"/>
      <c r="D228" s="186"/>
      <c r="E228" s="186"/>
      <c r="F228" s="187"/>
      <c r="G228" s="21">
        <f>SUM(G196:G227)</f>
        <v>918120</v>
      </c>
      <c r="H228" s="21">
        <f>SUM(H196:H227)</f>
        <v>606820</v>
      </c>
      <c r="I228" s="21">
        <f>SUM(I196:I227)</f>
        <v>419058</v>
      </c>
      <c r="J228" s="21">
        <f>SUM(J196:J227)</f>
        <v>419058</v>
      </c>
      <c r="K228" s="21">
        <f>SUM(K196:K227)</f>
        <v>433916</v>
      </c>
      <c r="L228" s="59"/>
      <c r="N228" s="35" t="s">
        <v>202</v>
      </c>
    </row>
    <row r="229" spans="1:14" ht="12.75">
      <c r="A229" s="2"/>
      <c r="B229" s="29"/>
      <c r="C229" s="46"/>
      <c r="D229" s="84"/>
      <c r="E229" s="2"/>
      <c r="F229" s="2"/>
      <c r="G229" s="136">
        <v>447045</v>
      </c>
      <c r="H229" s="136" t="s">
        <v>95</v>
      </c>
      <c r="I229" s="115"/>
      <c r="J229" s="115"/>
      <c r="K229" s="115"/>
      <c r="L229" s="2"/>
      <c r="N229" s="35" t="s">
        <v>202</v>
      </c>
    </row>
    <row r="230" spans="1:14" ht="12.75">
      <c r="A230" s="13">
        <v>41</v>
      </c>
      <c r="B230" s="28" t="s">
        <v>188</v>
      </c>
      <c r="C230" s="61" t="s">
        <v>307</v>
      </c>
      <c r="D230" s="76">
        <v>3</v>
      </c>
      <c r="E230" s="28"/>
      <c r="F230" s="13" t="s">
        <v>442</v>
      </c>
      <c r="G230" s="157">
        <v>28</v>
      </c>
      <c r="H230" s="157">
        <v>22</v>
      </c>
      <c r="I230" s="108">
        <v>30</v>
      </c>
      <c r="J230" s="111">
        <v>30</v>
      </c>
      <c r="K230" s="108">
        <v>30</v>
      </c>
      <c r="L230" s="14" t="s">
        <v>155</v>
      </c>
      <c r="N230" s="35" t="s">
        <v>199</v>
      </c>
    </row>
    <row r="231" spans="1:14" ht="12.75">
      <c r="A231" s="13">
        <v>1319</v>
      </c>
      <c r="B231" s="28" t="s">
        <v>188</v>
      </c>
      <c r="C231" s="61" t="s">
        <v>309</v>
      </c>
      <c r="D231" s="76">
        <v>1</v>
      </c>
      <c r="E231" s="28"/>
      <c r="F231" s="48" t="s">
        <v>34</v>
      </c>
      <c r="G231" s="157">
        <v>2000</v>
      </c>
      <c r="H231" s="157">
        <v>0</v>
      </c>
      <c r="I231" s="108">
        <v>0</v>
      </c>
      <c r="J231" s="111">
        <v>0</v>
      </c>
      <c r="K231" s="108">
        <v>0</v>
      </c>
      <c r="L231" s="14" t="s">
        <v>155</v>
      </c>
      <c r="N231" s="35" t="s">
        <v>199</v>
      </c>
    </row>
    <row r="232" spans="1:14" ht="12.75">
      <c r="A232" s="13">
        <v>41</v>
      </c>
      <c r="B232" s="28" t="s">
        <v>188</v>
      </c>
      <c r="C232" s="61" t="s">
        <v>309</v>
      </c>
      <c r="D232" s="76">
        <v>1</v>
      </c>
      <c r="E232" s="28"/>
      <c r="F232" s="13" t="s">
        <v>34</v>
      </c>
      <c r="G232" s="157">
        <v>2616</v>
      </c>
      <c r="H232" s="157">
        <v>7927</v>
      </c>
      <c r="I232" s="108">
        <v>7000</v>
      </c>
      <c r="J232" s="111">
        <v>7000</v>
      </c>
      <c r="K232" s="108">
        <v>7152</v>
      </c>
      <c r="L232" s="14" t="s">
        <v>155</v>
      </c>
      <c r="N232" s="35" t="s">
        <v>199</v>
      </c>
    </row>
    <row r="233" spans="1:14" ht="12.75">
      <c r="A233" s="13">
        <v>41</v>
      </c>
      <c r="B233" s="28" t="s">
        <v>188</v>
      </c>
      <c r="C233" s="61" t="s">
        <v>309</v>
      </c>
      <c r="D233" s="76">
        <v>2</v>
      </c>
      <c r="E233" s="28"/>
      <c r="F233" s="13" t="s">
        <v>264</v>
      </c>
      <c r="G233" s="157">
        <v>96</v>
      </c>
      <c r="H233" s="157">
        <v>530</v>
      </c>
      <c r="I233" s="108">
        <v>664</v>
      </c>
      <c r="J233" s="111">
        <v>664</v>
      </c>
      <c r="K233" s="108">
        <v>664</v>
      </c>
      <c r="L233" s="14" t="s">
        <v>155</v>
      </c>
      <c r="N233" s="35" t="s">
        <v>199</v>
      </c>
    </row>
    <row r="234" spans="1:14" ht="12.75">
      <c r="A234" s="13">
        <v>41</v>
      </c>
      <c r="B234" s="28" t="s">
        <v>188</v>
      </c>
      <c r="C234" s="61" t="s">
        <v>304</v>
      </c>
      <c r="D234" s="76">
        <v>6</v>
      </c>
      <c r="E234" s="28"/>
      <c r="F234" s="13" t="s">
        <v>35</v>
      </c>
      <c r="G234" s="157">
        <v>0</v>
      </c>
      <c r="H234" s="157">
        <v>16</v>
      </c>
      <c r="I234" s="108">
        <v>166</v>
      </c>
      <c r="J234" s="111">
        <v>166</v>
      </c>
      <c r="K234" s="108">
        <v>166</v>
      </c>
      <c r="L234" s="14" t="s">
        <v>155</v>
      </c>
      <c r="N234" s="35" t="s">
        <v>199</v>
      </c>
    </row>
    <row r="235" spans="1:14" ht="12.75">
      <c r="A235" s="13">
        <v>111</v>
      </c>
      <c r="B235" s="28" t="s">
        <v>188</v>
      </c>
      <c r="C235" s="61" t="s">
        <v>311</v>
      </c>
      <c r="D235" s="76">
        <v>6</v>
      </c>
      <c r="E235" s="28"/>
      <c r="F235" s="13" t="s">
        <v>345</v>
      </c>
      <c r="G235" s="157">
        <v>0</v>
      </c>
      <c r="H235" s="157">
        <v>7000</v>
      </c>
      <c r="I235" s="108">
        <v>0</v>
      </c>
      <c r="J235" s="111">
        <v>0</v>
      </c>
      <c r="K235" s="108">
        <v>0</v>
      </c>
      <c r="L235" s="14" t="s">
        <v>155</v>
      </c>
      <c r="N235" s="35" t="s">
        <v>199</v>
      </c>
    </row>
    <row r="236" spans="1:14" ht="12.75">
      <c r="A236" s="13">
        <v>41</v>
      </c>
      <c r="B236" s="28" t="s">
        <v>188</v>
      </c>
      <c r="C236" s="61" t="s">
        <v>311</v>
      </c>
      <c r="D236" s="76">
        <v>6</v>
      </c>
      <c r="E236" s="28"/>
      <c r="F236" s="13" t="s">
        <v>348</v>
      </c>
      <c r="G236" s="157">
        <v>0</v>
      </c>
      <c r="H236" s="157">
        <v>783</v>
      </c>
      <c r="I236" s="108">
        <v>0</v>
      </c>
      <c r="J236" s="111">
        <v>0</v>
      </c>
      <c r="K236" s="108">
        <v>100</v>
      </c>
      <c r="L236" s="14" t="s">
        <v>155</v>
      </c>
      <c r="N236" s="35" t="s">
        <v>199</v>
      </c>
    </row>
    <row r="237" spans="1:14" ht="12.75">
      <c r="A237" s="13">
        <v>41</v>
      </c>
      <c r="B237" s="28" t="s">
        <v>188</v>
      </c>
      <c r="C237" s="61" t="s">
        <v>305</v>
      </c>
      <c r="D237" s="76">
        <v>4</v>
      </c>
      <c r="E237" s="28"/>
      <c r="F237" s="13" t="s">
        <v>204</v>
      </c>
      <c r="G237" s="157">
        <v>22</v>
      </c>
      <c r="H237" s="157">
        <v>35</v>
      </c>
      <c r="I237" s="108">
        <v>200</v>
      </c>
      <c r="J237" s="111">
        <v>200</v>
      </c>
      <c r="K237" s="108">
        <v>200</v>
      </c>
      <c r="L237" s="14" t="s">
        <v>155</v>
      </c>
      <c r="N237" s="35" t="s">
        <v>199</v>
      </c>
    </row>
    <row r="238" spans="1:14" ht="12.75">
      <c r="A238" s="13">
        <v>41</v>
      </c>
      <c r="B238" s="28" t="s">
        <v>188</v>
      </c>
      <c r="C238" s="61" t="s">
        <v>305</v>
      </c>
      <c r="D238" s="76">
        <v>27</v>
      </c>
      <c r="E238" s="28"/>
      <c r="F238" s="13" t="s">
        <v>441</v>
      </c>
      <c r="G238" s="157">
        <v>2843</v>
      </c>
      <c r="H238" s="157">
        <v>2933</v>
      </c>
      <c r="I238" s="108">
        <v>2900</v>
      </c>
      <c r="J238" s="111">
        <v>2900</v>
      </c>
      <c r="K238" s="108">
        <v>2900</v>
      </c>
      <c r="L238" s="14" t="s">
        <v>155</v>
      </c>
      <c r="N238" s="35" t="s">
        <v>199</v>
      </c>
    </row>
    <row r="239" spans="1:14" ht="12.75">
      <c r="A239" s="13">
        <v>41</v>
      </c>
      <c r="B239" s="28" t="s">
        <v>188</v>
      </c>
      <c r="C239" s="61" t="s">
        <v>296</v>
      </c>
      <c r="D239" s="76">
        <v>1</v>
      </c>
      <c r="E239" s="28"/>
      <c r="F239" s="13" t="s">
        <v>36</v>
      </c>
      <c r="G239" s="157">
        <v>9711</v>
      </c>
      <c r="H239" s="157">
        <v>9159</v>
      </c>
      <c r="I239" s="108">
        <v>8685</v>
      </c>
      <c r="J239" s="111">
        <v>8685</v>
      </c>
      <c r="K239" s="108">
        <v>8985</v>
      </c>
      <c r="L239" s="14" t="s">
        <v>155</v>
      </c>
      <c r="N239" s="35" t="s">
        <v>199</v>
      </c>
    </row>
    <row r="240" spans="1:14" ht="12.75">
      <c r="A240" s="13">
        <v>41</v>
      </c>
      <c r="B240" s="28" t="s">
        <v>188</v>
      </c>
      <c r="C240" s="61" t="s">
        <v>296</v>
      </c>
      <c r="D240" s="76">
        <v>1</v>
      </c>
      <c r="E240" s="28"/>
      <c r="F240" s="13" t="s">
        <v>507</v>
      </c>
      <c r="G240" s="157">
        <v>0</v>
      </c>
      <c r="H240" s="157"/>
      <c r="I240" s="108">
        <v>0</v>
      </c>
      <c r="J240" s="111">
        <v>0</v>
      </c>
      <c r="K240" s="108">
        <v>0</v>
      </c>
      <c r="L240" s="13" t="s">
        <v>155</v>
      </c>
      <c r="N240" s="35" t="s">
        <v>202</v>
      </c>
    </row>
    <row r="241" spans="1:14" ht="12.75">
      <c r="A241" s="13">
        <v>41</v>
      </c>
      <c r="B241" s="28" t="s">
        <v>188</v>
      </c>
      <c r="C241" s="61" t="s">
        <v>296</v>
      </c>
      <c r="D241" s="76">
        <v>1</v>
      </c>
      <c r="E241" s="28"/>
      <c r="F241" s="13" t="s">
        <v>506</v>
      </c>
      <c r="G241" s="157">
        <v>0</v>
      </c>
      <c r="H241" s="157"/>
      <c r="I241" s="108">
        <v>0</v>
      </c>
      <c r="J241" s="111">
        <v>0</v>
      </c>
      <c r="K241" s="108">
        <v>0</v>
      </c>
      <c r="L241" s="13" t="s">
        <v>155</v>
      </c>
      <c r="N241" s="35" t="s">
        <v>202</v>
      </c>
    </row>
    <row r="242" spans="1:14" ht="12.75">
      <c r="A242" s="13">
        <v>41</v>
      </c>
      <c r="B242" s="57" t="s">
        <v>188</v>
      </c>
      <c r="C242" s="79" t="s">
        <v>312</v>
      </c>
      <c r="D242" s="85">
        <v>2</v>
      </c>
      <c r="E242" s="57"/>
      <c r="F242" s="56" t="s">
        <v>277</v>
      </c>
      <c r="G242" s="157">
        <v>0</v>
      </c>
      <c r="H242" s="107">
        <v>0</v>
      </c>
      <c r="I242" s="107">
        <v>800</v>
      </c>
      <c r="J242" s="60">
        <v>800</v>
      </c>
      <c r="K242" s="107">
        <v>800</v>
      </c>
      <c r="L242" s="13" t="s">
        <v>155</v>
      </c>
      <c r="N242" s="35" t="s">
        <v>200</v>
      </c>
    </row>
    <row r="243" spans="1:14" ht="12.75">
      <c r="A243" s="13">
        <v>41</v>
      </c>
      <c r="B243" s="28" t="s">
        <v>188</v>
      </c>
      <c r="C243" s="61" t="s">
        <v>189</v>
      </c>
      <c r="D243" s="76"/>
      <c r="E243" s="28"/>
      <c r="F243" s="13" t="s">
        <v>443</v>
      </c>
      <c r="G243" s="157">
        <v>865</v>
      </c>
      <c r="H243" s="157">
        <v>1843</v>
      </c>
      <c r="I243" s="108">
        <v>1300</v>
      </c>
      <c r="J243" s="111">
        <v>1300</v>
      </c>
      <c r="K243" s="108">
        <v>1000</v>
      </c>
      <c r="L243" s="13" t="s">
        <v>154</v>
      </c>
      <c r="N243" s="35" t="s">
        <v>199</v>
      </c>
    </row>
    <row r="244" spans="1:14" ht="12.75">
      <c r="A244" s="185" t="s">
        <v>37</v>
      </c>
      <c r="B244" s="186"/>
      <c r="C244" s="186"/>
      <c r="D244" s="186"/>
      <c r="E244" s="186"/>
      <c r="F244" s="187"/>
      <c r="G244" s="21">
        <f>SUM(G230:G243)</f>
        <v>18181</v>
      </c>
      <c r="H244" s="21">
        <f>SUM(H230:H243)</f>
        <v>30248</v>
      </c>
      <c r="I244" s="21">
        <f>SUM(I230:I243)</f>
        <v>21745</v>
      </c>
      <c r="J244" s="21">
        <f>SUM(J230:J243)</f>
        <v>21745</v>
      </c>
      <c r="K244" s="21">
        <f>SUM(K230:K243)</f>
        <v>21997</v>
      </c>
      <c r="L244" s="18"/>
      <c r="N244" s="35" t="s">
        <v>202</v>
      </c>
    </row>
    <row r="245" spans="1:14" ht="12.75">
      <c r="A245" s="2"/>
      <c r="B245" s="29"/>
      <c r="C245" s="46"/>
      <c r="D245" s="84"/>
      <c r="E245" s="2"/>
      <c r="F245" s="2"/>
      <c r="G245" s="136" t="s">
        <v>95</v>
      </c>
      <c r="H245" s="136"/>
      <c r="I245" s="115"/>
      <c r="J245" s="115"/>
      <c r="K245" s="115"/>
      <c r="L245" s="2"/>
      <c r="N245" s="35" t="s">
        <v>202</v>
      </c>
    </row>
    <row r="246" spans="1:14" ht="12.75">
      <c r="A246" s="13">
        <v>41</v>
      </c>
      <c r="B246" s="28" t="s">
        <v>190</v>
      </c>
      <c r="C246" s="61" t="s">
        <v>307</v>
      </c>
      <c r="D246" s="76">
        <v>3</v>
      </c>
      <c r="E246" s="28"/>
      <c r="F246" s="13" t="s">
        <v>444</v>
      </c>
      <c r="G246" s="157">
        <v>15</v>
      </c>
      <c r="H246" s="157">
        <v>17</v>
      </c>
      <c r="I246" s="108">
        <v>33</v>
      </c>
      <c r="J246" s="111">
        <v>33</v>
      </c>
      <c r="K246" s="108">
        <v>33</v>
      </c>
      <c r="L246" s="13" t="s">
        <v>157</v>
      </c>
      <c r="N246" s="35" t="s">
        <v>199</v>
      </c>
    </row>
    <row r="247" spans="1:14" ht="12.75">
      <c r="A247" s="13">
        <v>1319</v>
      </c>
      <c r="B247" s="28" t="s">
        <v>190</v>
      </c>
      <c r="C247" s="61" t="s">
        <v>309</v>
      </c>
      <c r="D247" s="76">
        <v>1</v>
      </c>
      <c r="E247" s="28"/>
      <c r="F247" s="48" t="s">
        <v>395</v>
      </c>
      <c r="G247" s="157">
        <v>2372</v>
      </c>
      <c r="H247" s="157">
        <v>0</v>
      </c>
      <c r="I247" s="108">
        <v>0</v>
      </c>
      <c r="J247" s="111">
        <v>0</v>
      </c>
      <c r="K247" s="108">
        <v>0</v>
      </c>
      <c r="L247" s="13" t="s">
        <v>157</v>
      </c>
      <c r="N247" s="35" t="s">
        <v>199</v>
      </c>
    </row>
    <row r="248" spans="1:14" ht="12.75">
      <c r="A248" s="13">
        <v>41</v>
      </c>
      <c r="B248" s="28" t="s">
        <v>190</v>
      </c>
      <c r="C248" s="61" t="s">
        <v>309</v>
      </c>
      <c r="D248" s="76">
        <v>1</v>
      </c>
      <c r="E248" s="28"/>
      <c r="F248" s="48" t="s">
        <v>38</v>
      </c>
      <c r="G248" s="157">
        <v>3677</v>
      </c>
      <c r="H248" s="157">
        <v>8213</v>
      </c>
      <c r="I248" s="108">
        <v>8200</v>
      </c>
      <c r="J248" s="111">
        <v>8200</v>
      </c>
      <c r="K248" s="108">
        <v>8200</v>
      </c>
      <c r="L248" s="13" t="s">
        <v>157</v>
      </c>
      <c r="N248" s="35" t="s">
        <v>199</v>
      </c>
    </row>
    <row r="249" spans="1:14" ht="12.75">
      <c r="A249" s="13">
        <v>41</v>
      </c>
      <c r="B249" s="28" t="s">
        <v>190</v>
      </c>
      <c r="C249" s="61" t="s">
        <v>304</v>
      </c>
      <c r="D249" s="76">
        <v>4</v>
      </c>
      <c r="E249" s="28"/>
      <c r="F249" s="48" t="s">
        <v>203</v>
      </c>
      <c r="G249" s="157">
        <v>1590</v>
      </c>
      <c r="H249" s="157">
        <v>60</v>
      </c>
      <c r="I249" s="108">
        <v>0</v>
      </c>
      <c r="J249" s="111">
        <v>0</v>
      </c>
      <c r="K249" s="108">
        <v>0</v>
      </c>
      <c r="L249" s="13" t="s">
        <v>157</v>
      </c>
      <c r="N249" s="35" t="s">
        <v>199</v>
      </c>
    </row>
    <row r="250" spans="1:14" ht="12.75">
      <c r="A250" s="13">
        <v>41</v>
      </c>
      <c r="B250" s="28" t="s">
        <v>190</v>
      </c>
      <c r="C250" s="61" t="s">
        <v>304</v>
      </c>
      <c r="D250" s="76">
        <v>6</v>
      </c>
      <c r="E250" s="28"/>
      <c r="F250" s="48" t="s">
        <v>39</v>
      </c>
      <c r="G250" s="157">
        <v>201</v>
      </c>
      <c r="H250" s="157">
        <v>1454</v>
      </c>
      <c r="I250" s="108">
        <v>500</v>
      </c>
      <c r="J250" s="111">
        <v>500</v>
      </c>
      <c r="K250" s="108">
        <v>500</v>
      </c>
      <c r="L250" s="13" t="s">
        <v>157</v>
      </c>
      <c r="N250" s="35" t="s">
        <v>199</v>
      </c>
    </row>
    <row r="251" spans="1:14" ht="12.75">
      <c r="A251" s="13">
        <v>41</v>
      </c>
      <c r="B251" s="28" t="s">
        <v>190</v>
      </c>
      <c r="C251" s="61" t="s">
        <v>304</v>
      </c>
      <c r="D251" s="76">
        <v>9</v>
      </c>
      <c r="E251" s="28"/>
      <c r="F251" s="48" t="s">
        <v>5</v>
      </c>
      <c r="G251" s="157">
        <v>698</v>
      </c>
      <c r="H251" s="157">
        <v>0</v>
      </c>
      <c r="I251" s="108">
        <v>0</v>
      </c>
      <c r="J251" s="111">
        <v>0</v>
      </c>
      <c r="K251" s="108">
        <v>0</v>
      </c>
      <c r="L251" s="13" t="s">
        <v>157</v>
      </c>
      <c r="N251" s="35" t="s">
        <v>199</v>
      </c>
    </row>
    <row r="252" spans="1:14" ht="12.75">
      <c r="A252" s="13">
        <v>41</v>
      </c>
      <c r="B252" s="28" t="s">
        <v>190</v>
      </c>
      <c r="C252" s="61" t="s">
        <v>310</v>
      </c>
      <c r="D252" s="76">
        <v>4</v>
      </c>
      <c r="E252" s="28"/>
      <c r="F252" s="48" t="s">
        <v>396</v>
      </c>
      <c r="G252" s="157">
        <v>1400</v>
      </c>
      <c r="H252" s="157">
        <v>0</v>
      </c>
      <c r="I252" s="108">
        <v>0</v>
      </c>
      <c r="J252" s="111">
        <v>0</v>
      </c>
      <c r="K252" s="108">
        <v>0</v>
      </c>
      <c r="L252" s="13" t="s">
        <v>157</v>
      </c>
      <c r="N252" s="35" t="s">
        <v>199</v>
      </c>
    </row>
    <row r="253" spans="1:14" ht="12.75">
      <c r="A253" s="13">
        <v>41</v>
      </c>
      <c r="B253" s="28" t="s">
        <v>190</v>
      </c>
      <c r="C253" s="61" t="s">
        <v>311</v>
      </c>
      <c r="D253" s="76">
        <v>4</v>
      </c>
      <c r="E253" s="28"/>
      <c r="F253" s="13" t="s">
        <v>40</v>
      </c>
      <c r="G253" s="157">
        <v>113</v>
      </c>
      <c r="H253" s="157">
        <v>0</v>
      </c>
      <c r="I253" s="108">
        <v>166</v>
      </c>
      <c r="J253" s="111">
        <v>166</v>
      </c>
      <c r="K253" s="108">
        <v>749</v>
      </c>
      <c r="L253" s="13" t="s">
        <v>157</v>
      </c>
      <c r="N253" s="35" t="s">
        <v>199</v>
      </c>
    </row>
    <row r="254" spans="1:14" ht="12.75">
      <c r="A254" s="13">
        <v>41</v>
      </c>
      <c r="B254" s="28" t="s">
        <v>190</v>
      </c>
      <c r="C254" s="61" t="s">
        <v>311</v>
      </c>
      <c r="D254" s="76">
        <v>6</v>
      </c>
      <c r="E254" s="28"/>
      <c r="F254" s="13" t="s">
        <v>41</v>
      </c>
      <c r="G254" s="157">
        <v>56</v>
      </c>
      <c r="H254" s="157">
        <v>14251</v>
      </c>
      <c r="I254" s="108">
        <v>166</v>
      </c>
      <c r="J254" s="111">
        <v>166</v>
      </c>
      <c r="K254" s="108">
        <v>47</v>
      </c>
      <c r="L254" s="13" t="s">
        <v>157</v>
      </c>
      <c r="N254" s="35" t="s">
        <v>199</v>
      </c>
    </row>
    <row r="255" spans="1:14" ht="12.75" hidden="1">
      <c r="A255" s="13">
        <v>41</v>
      </c>
      <c r="B255" s="28" t="s">
        <v>190</v>
      </c>
      <c r="C255" s="61" t="s">
        <v>311</v>
      </c>
      <c r="D255" s="76">
        <v>6</v>
      </c>
      <c r="E255" s="28"/>
      <c r="F255" s="13" t="s">
        <v>454</v>
      </c>
      <c r="G255" s="157">
        <v>0</v>
      </c>
      <c r="H255" s="157">
        <v>0</v>
      </c>
      <c r="I255" s="108">
        <v>0</v>
      </c>
      <c r="J255" s="111">
        <v>166</v>
      </c>
      <c r="K255" s="108">
        <v>0</v>
      </c>
      <c r="L255" s="13" t="s">
        <v>157</v>
      </c>
      <c r="N255" s="35" t="s">
        <v>199</v>
      </c>
    </row>
    <row r="256" spans="1:14" ht="12.75">
      <c r="A256" s="13">
        <v>41</v>
      </c>
      <c r="B256" s="28" t="s">
        <v>190</v>
      </c>
      <c r="C256" s="61" t="s">
        <v>305</v>
      </c>
      <c r="D256" s="76">
        <v>4</v>
      </c>
      <c r="E256" s="28"/>
      <c r="F256" s="13" t="s">
        <v>42</v>
      </c>
      <c r="G256" s="157">
        <v>78</v>
      </c>
      <c r="H256" s="157">
        <v>1120</v>
      </c>
      <c r="I256" s="108">
        <v>1000</v>
      </c>
      <c r="J256" s="111">
        <v>1000</v>
      </c>
      <c r="K256" s="108">
        <v>1000</v>
      </c>
      <c r="L256" s="13" t="s">
        <v>157</v>
      </c>
      <c r="N256" s="35" t="s">
        <v>199</v>
      </c>
    </row>
    <row r="257" spans="1:14" ht="12.75">
      <c r="A257" s="13">
        <v>41</v>
      </c>
      <c r="B257" s="28" t="s">
        <v>190</v>
      </c>
      <c r="C257" s="61" t="s">
        <v>305</v>
      </c>
      <c r="D257" s="76">
        <v>27</v>
      </c>
      <c r="E257" s="28"/>
      <c r="F257" s="13" t="s">
        <v>43</v>
      </c>
      <c r="G257" s="157">
        <v>1846</v>
      </c>
      <c r="H257" s="157">
        <v>1890</v>
      </c>
      <c r="I257" s="108">
        <v>1600</v>
      </c>
      <c r="J257" s="111">
        <v>1600</v>
      </c>
      <c r="K257" s="108">
        <v>1600</v>
      </c>
      <c r="L257" s="13" t="s">
        <v>157</v>
      </c>
      <c r="N257" s="35" t="s">
        <v>199</v>
      </c>
    </row>
    <row r="258" spans="1:14" ht="12.75">
      <c r="A258" s="13">
        <v>1319</v>
      </c>
      <c r="B258" s="28" t="s">
        <v>191</v>
      </c>
      <c r="C258" s="61" t="s">
        <v>309</v>
      </c>
      <c r="D258" s="76">
        <v>1</v>
      </c>
      <c r="E258" s="28"/>
      <c r="F258" s="48" t="s">
        <v>395</v>
      </c>
      <c r="G258" s="157">
        <v>580</v>
      </c>
      <c r="H258" s="157">
        <v>0</v>
      </c>
      <c r="I258" s="108">
        <v>0</v>
      </c>
      <c r="J258" s="111">
        <v>0</v>
      </c>
      <c r="K258" s="108">
        <v>0</v>
      </c>
      <c r="L258" s="13" t="s">
        <v>157</v>
      </c>
      <c r="N258" s="35" t="s">
        <v>199</v>
      </c>
    </row>
    <row r="259" spans="1:14" ht="12.75">
      <c r="A259" s="13">
        <v>41</v>
      </c>
      <c r="B259" s="28" t="s">
        <v>191</v>
      </c>
      <c r="C259" s="61" t="s">
        <v>309</v>
      </c>
      <c r="D259" s="76">
        <v>1</v>
      </c>
      <c r="E259" s="28"/>
      <c r="F259" s="48" t="s">
        <v>44</v>
      </c>
      <c r="G259" s="157">
        <v>5414</v>
      </c>
      <c r="H259" s="157">
        <v>4290</v>
      </c>
      <c r="I259" s="108">
        <v>4300</v>
      </c>
      <c r="J259" s="111">
        <v>4300</v>
      </c>
      <c r="K259" s="108">
        <v>4300</v>
      </c>
      <c r="L259" s="13" t="s">
        <v>157</v>
      </c>
      <c r="N259" s="35" t="s">
        <v>199</v>
      </c>
    </row>
    <row r="260" spans="1:14" ht="12.75">
      <c r="A260" s="13">
        <v>41</v>
      </c>
      <c r="B260" s="28" t="s">
        <v>191</v>
      </c>
      <c r="C260" s="61" t="s">
        <v>304</v>
      </c>
      <c r="D260" s="76">
        <v>6</v>
      </c>
      <c r="E260" s="28"/>
      <c r="F260" s="13" t="s">
        <v>109</v>
      </c>
      <c r="G260" s="157">
        <v>241</v>
      </c>
      <c r="H260" s="157">
        <v>6</v>
      </c>
      <c r="I260" s="108">
        <v>100</v>
      </c>
      <c r="J260" s="111">
        <v>100</v>
      </c>
      <c r="K260" s="108">
        <v>100</v>
      </c>
      <c r="L260" s="13" t="s">
        <v>157</v>
      </c>
      <c r="N260" s="35" t="s">
        <v>199</v>
      </c>
    </row>
    <row r="261" spans="1:14" ht="12.75">
      <c r="A261" s="13">
        <v>41</v>
      </c>
      <c r="B261" s="28" t="s">
        <v>191</v>
      </c>
      <c r="C261" s="61" t="s">
        <v>311</v>
      </c>
      <c r="D261" s="76">
        <v>4</v>
      </c>
      <c r="E261" s="28"/>
      <c r="F261" s="13" t="s">
        <v>508</v>
      </c>
      <c r="G261" s="157">
        <v>290</v>
      </c>
      <c r="H261" s="157">
        <v>37</v>
      </c>
      <c r="I261" s="108">
        <v>166</v>
      </c>
      <c r="J261" s="111">
        <v>166</v>
      </c>
      <c r="K261" s="108">
        <v>1558</v>
      </c>
      <c r="L261" s="13" t="s">
        <v>157</v>
      </c>
      <c r="N261" s="35" t="s">
        <v>199</v>
      </c>
    </row>
    <row r="262" spans="1:14" ht="12.75">
      <c r="A262" s="13">
        <v>41</v>
      </c>
      <c r="B262" s="28" t="s">
        <v>191</v>
      </c>
      <c r="C262" s="61" t="s">
        <v>311</v>
      </c>
      <c r="D262" s="76">
        <v>6</v>
      </c>
      <c r="E262" s="28"/>
      <c r="F262" s="13" t="s">
        <v>518</v>
      </c>
      <c r="G262" s="157">
        <v>0</v>
      </c>
      <c r="H262" s="157">
        <v>0</v>
      </c>
      <c r="I262" s="108">
        <v>0</v>
      </c>
      <c r="J262" s="111"/>
      <c r="K262" s="108">
        <v>540</v>
      </c>
      <c r="L262" s="13" t="s">
        <v>157</v>
      </c>
      <c r="N262" s="35" t="s">
        <v>199</v>
      </c>
    </row>
    <row r="263" spans="1:14" ht="12.75">
      <c r="A263" s="15">
        <v>41</v>
      </c>
      <c r="B263" s="28" t="s">
        <v>191</v>
      </c>
      <c r="C263" s="62" t="s">
        <v>305</v>
      </c>
      <c r="D263" s="86">
        <v>4</v>
      </c>
      <c r="E263" s="30"/>
      <c r="F263" s="15" t="s">
        <v>110</v>
      </c>
      <c r="G263" s="157">
        <v>390</v>
      </c>
      <c r="H263" s="157">
        <v>59</v>
      </c>
      <c r="I263" s="108">
        <v>400</v>
      </c>
      <c r="J263" s="111">
        <v>400</v>
      </c>
      <c r="K263" s="108">
        <v>689</v>
      </c>
      <c r="L263" s="13" t="s">
        <v>157</v>
      </c>
      <c r="N263" s="35" t="s">
        <v>199</v>
      </c>
    </row>
    <row r="264" spans="1:14" ht="12.75">
      <c r="A264" s="15">
        <v>41</v>
      </c>
      <c r="B264" s="28" t="s">
        <v>191</v>
      </c>
      <c r="C264" s="62" t="s">
        <v>305</v>
      </c>
      <c r="D264" s="86">
        <v>15</v>
      </c>
      <c r="E264" s="30"/>
      <c r="F264" s="15" t="s">
        <v>45</v>
      </c>
      <c r="G264" s="157">
        <v>50</v>
      </c>
      <c r="H264" s="157">
        <v>50</v>
      </c>
      <c r="I264" s="108">
        <v>66</v>
      </c>
      <c r="J264" s="111">
        <v>66</v>
      </c>
      <c r="K264" s="108">
        <v>66</v>
      </c>
      <c r="L264" s="13" t="s">
        <v>157</v>
      </c>
      <c r="N264" s="35" t="s">
        <v>199</v>
      </c>
    </row>
    <row r="265" spans="1:14" ht="12.75">
      <c r="A265" s="15">
        <v>41</v>
      </c>
      <c r="B265" s="30" t="s">
        <v>191</v>
      </c>
      <c r="C265" s="62" t="s">
        <v>312</v>
      </c>
      <c r="D265" s="86">
        <v>2</v>
      </c>
      <c r="E265" s="30"/>
      <c r="F265" s="15" t="s">
        <v>275</v>
      </c>
      <c r="G265" s="157">
        <v>0</v>
      </c>
      <c r="H265" s="157">
        <v>0</v>
      </c>
      <c r="I265" s="157">
        <v>0</v>
      </c>
      <c r="J265" s="164">
        <v>0</v>
      </c>
      <c r="K265" s="157">
        <v>0</v>
      </c>
      <c r="L265" s="14" t="s">
        <v>157</v>
      </c>
      <c r="N265" s="35" t="s">
        <v>200</v>
      </c>
    </row>
    <row r="266" spans="1:14" ht="12.75">
      <c r="A266" s="15">
        <v>41</v>
      </c>
      <c r="B266" s="30" t="s">
        <v>192</v>
      </c>
      <c r="C266" s="62" t="s">
        <v>304</v>
      </c>
      <c r="D266" s="86">
        <v>1</v>
      </c>
      <c r="E266" s="30"/>
      <c r="F266" s="50" t="s">
        <v>7</v>
      </c>
      <c r="G266" s="157">
        <v>297</v>
      </c>
      <c r="H266" s="157">
        <v>0</v>
      </c>
      <c r="I266" s="108">
        <v>0</v>
      </c>
      <c r="J266" s="111">
        <v>0</v>
      </c>
      <c r="K266" s="108">
        <v>0</v>
      </c>
      <c r="L266" s="13" t="s">
        <v>156</v>
      </c>
      <c r="N266" s="35" t="s">
        <v>199</v>
      </c>
    </row>
    <row r="267" spans="1:14" ht="12.75">
      <c r="A267" s="15">
        <v>111</v>
      </c>
      <c r="B267" s="30" t="s">
        <v>192</v>
      </c>
      <c r="C267" s="62" t="s">
        <v>304</v>
      </c>
      <c r="D267" s="86">
        <v>2</v>
      </c>
      <c r="E267" s="30"/>
      <c r="F267" s="50" t="s">
        <v>390</v>
      </c>
      <c r="G267" s="157">
        <v>1500</v>
      </c>
      <c r="H267" s="157">
        <v>0</v>
      </c>
      <c r="I267" s="108">
        <v>0</v>
      </c>
      <c r="J267" s="111">
        <v>0</v>
      </c>
      <c r="K267" s="108">
        <v>0</v>
      </c>
      <c r="L267" s="13" t="s">
        <v>156</v>
      </c>
      <c r="N267" s="35" t="s">
        <v>199</v>
      </c>
    </row>
    <row r="268" spans="1:14" ht="12.75">
      <c r="A268" s="15">
        <v>41</v>
      </c>
      <c r="B268" s="30" t="s">
        <v>192</v>
      </c>
      <c r="C268" s="62" t="s">
        <v>304</v>
      </c>
      <c r="D268" s="86">
        <v>2</v>
      </c>
      <c r="E268" s="30"/>
      <c r="F268" s="50" t="s">
        <v>390</v>
      </c>
      <c r="G268" s="157">
        <v>204</v>
      </c>
      <c r="H268" s="157">
        <v>0</v>
      </c>
      <c r="I268" s="108">
        <v>0</v>
      </c>
      <c r="J268" s="111">
        <v>0</v>
      </c>
      <c r="K268" s="108">
        <v>0</v>
      </c>
      <c r="L268" s="13" t="s">
        <v>156</v>
      </c>
      <c r="N268" s="35" t="s">
        <v>199</v>
      </c>
    </row>
    <row r="269" spans="1:14" ht="12.75">
      <c r="A269" s="15">
        <v>41</v>
      </c>
      <c r="B269" s="30" t="s">
        <v>192</v>
      </c>
      <c r="C269" s="62" t="s">
        <v>304</v>
      </c>
      <c r="D269" s="86">
        <v>6</v>
      </c>
      <c r="E269" s="30"/>
      <c r="F269" s="15" t="s">
        <v>267</v>
      </c>
      <c r="G269" s="157">
        <v>11</v>
      </c>
      <c r="H269" s="157">
        <v>11</v>
      </c>
      <c r="I269" s="108">
        <v>100</v>
      </c>
      <c r="J269" s="111">
        <v>100</v>
      </c>
      <c r="K269" s="108">
        <v>100</v>
      </c>
      <c r="L269" s="13" t="s">
        <v>156</v>
      </c>
      <c r="N269" s="35" t="s">
        <v>199</v>
      </c>
    </row>
    <row r="270" spans="1:14" ht="12.75">
      <c r="A270" s="15">
        <v>111</v>
      </c>
      <c r="B270" s="30" t="s">
        <v>192</v>
      </c>
      <c r="C270" s="78">
        <v>633</v>
      </c>
      <c r="D270" s="76">
        <v>9</v>
      </c>
      <c r="E270" s="32"/>
      <c r="F270" s="15" t="s">
        <v>111</v>
      </c>
      <c r="G270" s="157">
        <v>500</v>
      </c>
      <c r="H270" s="157">
        <v>0</v>
      </c>
      <c r="I270" s="108">
        <v>0</v>
      </c>
      <c r="J270" s="111">
        <v>0</v>
      </c>
      <c r="K270" s="108">
        <v>0</v>
      </c>
      <c r="L270" s="13" t="s">
        <v>156</v>
      </c>
      <c r="N270" s="35" t="s">
        <v>199</v>
      </c>
    </row>
    <row r="271" spans="1:14" ht="12.75">
      <c r="A271" s="15">
        <v>41</v>
      </c>
      <c r="B271" s="30" t="s">
        <v>192</v>
      </c>
      <c r="C271" s="78">
        <v>633</v>
      </c>
      <c r="D271" s="76">
        <v>9</v>
      </c>
      <c r="E271" s="32"/>
      <c r="F271" s="15" t="s">
        <v>111</v>
      </c>
      <c r="G271" s="157">
        <v>128</v>
      </c>
      <c r="H271" s="157">
        <v>288</v>
      </c>
      <c r="I271" s="108">
        <v>500</v>
      </c>
      <c r="J271" s="111">
        <v>500</v>
      </c>
      <c r="K271" s="108">
        <v>500</v>
      </c>
      <c r="L271" s="13" t="s">
        <v>156</v>
      </c>
      <c r="N271" s="35" t="s">
        <v>199</v>
      </c>
    </row>
    <row r="272" spans="1:14" ht="12.75">
      <c r="A272" s="13">
        <v>41</v>
      </c>
      <c r="B272" s="28" t="s">
        <v>192</v>
      </c>
      <c r="C272" s="78">
        <v>637</v>
      </c>
      <c r="D272" s="76">
        <v>27</v>
      </c>
      <c r="E272" s="32"/>
      <c r="F272" s="13" t="s">
        <v>268</v>
      </c>
      <c r="G272" s="157">
        <v>86</v>
      </c>
      <c r="H272" s="157">
        <v>0</v>
      </c>
      <c r="I272" s="108">
        <v>50</v>
      </c>
      <c r="J272" s="111">
        <v>50</v>
      </c>
      <c r="K272" s="108">
        <v>50</v>
      </c>
      <c r="L272" s="13" t="s">
        <v>156</v>
      </c>
      <c r="N272" s="35" t="s">
        <v>199</v>
      </c>
    </row>
    <row r="273" spans="1:14" ht="12.75">
      <c r="A273" s="13">
        <v>41</v>
      </c>
      <c r="B273" s="28" t="s">
        <v>367</v>
      </c>
      <c r="C273" s="78">
        <v>611</v>
      </c>
      <c r="D273" s="76" t="s">
        <v>95</v>
      </c>
      <c r="E273" s="32"/>
      <c r="F273" s="48" t="s">
        <v>451</v>
      </c>
      <c r="G273" s="157">
        <v>0</v>
      </c>
      <c r="H273" s="157">
        <v>0</v>
      </c>
      <c r="I273" s="108">
        <v>0</v>
      </c>
      <c r="J273" s="111">
        <v>0</v>
      </c>
      <c r="K273" s="108">
        <v>636</v>
      </c>
      <c r="L273" s="13" t="s">
        <v>157</v>
      </c>
      <c r="N273" s="35" t="s">
        <v>199</v>
      </c>
    </row>
    <row r="274" spans="1:15" ht="12.75">
      <c r="A274" s="13">
        <v>41</v>
      </c>
      <c r="B274" s="28" t="s">
        <v>367</v>
      </c>
      <c r="C274" s="78">
        <v>620</v>
      </c>
      <c r="D274" s="76" t="s">
        <v>95</v>
      </c>
      <c r="E274" s="32"/>
      <c r="F274" s="48" t="s">
        <v>450</v>
      </c>
      <c r="G274" s="157">
        <v>0</v>
      </c>
      <c r="H274" s="157">
        <v>0</v>
      </c>
      <c r="I274" s="108">
        <v>0</v>
      </c>
      <c r="J274" s="111">
        <v>0</v>
      </c>
      <c r="K274" s="108">
        <v>197</v>
      </c>
      <c r="L274" s="13" t="s">
        <v>157</v>
      </c>
      <c r="N274" s="35" t="s">
        <v>199</v>
      </c>
      <c r="O274" t="s">
        <v>95</v>
      </c>
    </row>
    <row r="275" spans="1:14" ht="12.75">
      <c r="A275" s="13">
        <v>41</v>
      </c>
      <c r="B275" s="28" t="s">
        <v>367</v>
      </c>
      <c r="C275" s="78">
        <v>633</v>
      </c>
      <c r="D275" s="76">
        <v>6</v>
      </c>
      <c r="E275" s="32"/>
      <c r="F275" s="48" t="s">
        <v>516</v>
      </c>
      <c r="G275" s="157">
        <v>0</v>
      </c>
      <c r="H275" s="157">
        <v>0</v>
      </c>
      <c r="I275" s="108">
        <v>0</v>
      </c>
      <c r="J275" s="111"/>
      <c r="K275" s="108">
        <v>200</v>
      </c>
      <c r="L275" s="13" t="s">
        <v>157</v>
      </c>
      <c r="N275" s="35" t="s">
        <v>199</v>
      </c>
    </row>
    <row r="276" spans="1:14" ht="12.75">
      <c r="A276" s="13">
        <v>41</v>
      </c>
      <c r="B276" s="28" t="s">
        <v>367</v>
      </c>
      <c r="C276" s="78">
        <v>637</v>
      </c>
      <c r="D276" s="76">
        <v>4</v>
      </c>
      <c r="E276" s="32"/>
      <c r="F276" s="48" t="s">
        <v>517</v>
      </c>
      <c r="G276" s="157">
        <v>0</v>
      </c>
      <c r="H276" s="157">
        <v>0</v>
      </c>
      <c r="I276" s="108">
        <v>0</v>
      </c>
      <c r="J276" s="111"/>
      <c r="K276" s="108">
        <v>150</v>
      </c>
      <c r="L276" s="13" t="s">
        <v>157</v>
      </c>
      <c r="N276" s="35" t="s">
        <v>199</v>
      </c>
    </row>
    <row r="277" spans="1:14" ht="12.75">
      <c r="A277" s="13">
        <v>111</v>
      </c>
      <c r="B277" s="28" t="s">
        <v>367</v>
      </c>
      <c r="C277" s="78">
        <v>717</v>
      </c>
      <c r="D277" s="76">
        <v>2</v>
      </c>
      <c r="E277" s="32"/>
      <c r="F277" s="48" t="s">
        <v>515</v>
      </c>
      <c r="G277" s="157">
        <v>0</v>
      </c>
      <c r="H277" s="157">
        <v>0</v>
      </c>
      <c r="I277" s="108">
        <v>0</v>
      </c>
      <c r="J277" s="111"/>
      <c r="K277" s="108">
        <v>9314</v>
      </c>
      <c r="L277" s="13" t="s">
        <v>157</v>
      </c>
      <c r="N277" s="35" t="s">
        <v>199</v>
      </c>
    </row>
    <row r="278" spans="1:14" ht="12.75">
      <c r="A278" s="13">
        <v>41</v>
      </c>
      <c r="B278" s="28" t="s">
        <v>367</v>
      </c>
      <c r="C278" s="78">
        <v>717</v>
      </c>
      <c r="D278" s="76">
        <v>2</v>
      </c>
      <c r="E278" s="32"/>
      <c r="F278" s="48" t="s">
        <v>514</v>
      </c>
      <c r="G278" s="157">
        <v>0</v>
      </c>
      <c r="H278" s="157">
        <v>0</v>
      </c>
      <c r="I278" s="108">
        <v>0</v>
      </c>
      <c r="J278" s="111"/>
      <c r="K278" s="108">
        <v>600</v>
      </c>
      <c r="L278" s="16" t="s">
        <v>157</v>
      </c>
      <c r="N278" s="35" t="s">
        <v>199</v>
      </c>
    </row>
    <row r="279" spans="1:14" ht="12.75">
      <c r="A279" s="13">
        <v>1319</v>
      </c>
      <c r="B279" s="28" t="s">
        <v>367</v>
      </c>
      <c r="C279" s="78">
        <v>632</v>
      </c>
      <c r="D279" s="76">
        <v>1</v>
      </c>
      <c r="E279" s="32"/>
      <c r="F279" s="48" t="s">
        <v>34</v>
      </c>
      <c r="G279" s="157">
        <v>50</v>
      </c>
      <c r="H279" s="157">
        <v>0</v>
      </c>
      <c r="I279" s="108">
        <v>0</v>
      </c>
      <c r="J279" s="111">
        <v>0</v>
      </c>
      <c r="K279" s="108">
        <v>0</v>
      </c>
      <c r="L279" s="13" t="s">
        <v>157</v>
      </c>
      <c r="N279" s="35" t="s">
        <v>199</v>
      </c>
    </row>
    <row r="280" spans="1:14" ht="12.75">
      <c r="A280" s="48">
        <v>41</v>
      </c>
      <c r="B280" s="49" t="s">
        <v>367</v>
      </c>
      <c r="C280" s="166">
        <v>632</v>
      </c>
      <c r="D280" s="75">
        <v>1</v>
      </c>
      <c r="E280" s="167"/>
      <c r="F280" s="48" t="s">
        <v>34</v>
      </c>
      <c r="G280" s="157">
        <v>52</v>
      </c>
      <c r="H280" s="157">
        <v>77</v>
      </c>
      <c r="I280" s="108">
        <v>0</v>
      </c>
      <c r="J280" s="111">
        <v>0</v>
      </c>
      <c r="K280" s="108">
        <v>0</v>
      </c>
      <c r="L280" s="13" t="s">
        <v>157</v>
      </c>
      <c r="N280" s="35" t="s">
        <v>199</v>
      </c>
    </row>
    <row r="281" spans="1:14" ht="12.75">
      <c r="A281" s="13">
        <v>41</v>
      </c>
      <c r="B281" s="28" t="s">
        <v>193</v>
      </c>
      <c r="C281" s="78">
        <v>632</v>
      </c>
      <c r="D281" s="76">
        <v>3</v>
      </c>
      <c r="E281" s="32"/>
      <c r="F281" s="48" t="s">
        <v>519</v>
      </c>
      <c r="G281" s="157">
        <v>0</v>
      </c>
      <c r="H281" s="157">
        <v>0</v>
      </c>
      <c r="I281" s="108">
        <v>0</v>
      </c>
      <c r="J281" s="111"/>
      <c r="K281" s="108">
        <v>9</v>
      </c>
      <c r="L281" s="13" t="s">
        <v>157</v>
      </c>
      <c r="N281" s="35" t="s">
        <v>199</v>
      </c>
    </row>
    <row r="282" spans="1:14" ht="12.75">
      <c r="A282" s="13">
        <v>41</v>
      </c>
      <c r="B282" s="28" t="s">
        <v>193</v>
      </c>
      <c r="C282" s="78">
        <v>633</v>
      </c>
      <c r="D282" s="76">
        <v>10</v>
      </c>
      <c r="E282" s="32"/>
      <c r="F282" s="48" t="s">
        <v>509</v>
      </c>
      <c r="G282" s="157">
        <v>0</v>
      </c>
      <c r="H282" s="157">
        <v>848</v>
      </c>
      <c r="I282" s="108">
        <v>0</v>
      </c>
      <c r="J282" s="111">
        <v>0</v>
      </c>
      <c r="K282" s="108">
        <v>0</v>
      </c>
      <c r="L282" s="13" t="s">
        <v>157</v>
      </c>
      <c r="N282" s="35" t="s">
        <v>199</v>
      </c>
    </row>
    <row r="283" spans="1:14" ht="12.75">
      <c r="A283" s="13">
        <v>41</v>
      </c>
      <c r="B283" s="28" t="s">
        <v>193</v>
      </c>
      <c r="C283" s="61" t="s">
        <v>304</v>
      </c>
      <c r="D283" s="76">
        <v>6</v>
      </c>
      <c r="E283" s="28"/>
      <c r="F283" s="13" t="s">
        <v>446</v>
      </c>
      <c r="G283" s="157">
        <v>42</v>
      </c>
      <c r="H283" s="157">
        <v>45</v>
      </c>
      <c r="I283" s="108">
        <v>200</v>
      </c>
      <c r="J283" s="111">
        <v>200</v>
      </c>
      <c r="K283" s="108">
        <v>200</v>
      </c>
      <c r="L283" s="13" t="s">
        <v>157</v>
      </c>
      <c r="N283" s="35" t="s">
        <v>199</v>
      </c>
    </row>
    <row r="284" spans="1:14" ht="12.75">
      <c r="A284" s="13">
        <v>41</v>
      </c>
      <c r="B284" s="28" t="s">
        <v>193</v>
      </c>
      <c r="C284" s="61" t="s">
        <v>304</v>
      </c>
      <c r="D284" s="76">
        <v>11</v>
      </c>
      <c r="E284" s="28"/>
      <c r="F284" s="13" t="s">
        <v>412</v>
      </c>
      <c r="G284" s="157">
        <v>0</v>
      </c>
      <c r="H284" s="157">
        <v>0</v>
      </c>
      <c r="I284" s="108">
        <v>0</v>
      </c>
      <c r="J284" s="111"/>
      <c r="K284" s="108">
        <v>311</v>
      </c>
      <c r="L284" s="13" t="s">
        <v>157</v>
      </c>
      <c r="N284" s="35" t="s">
        <v>199</v>
      </c>
    </row>
    <row r="285" spans="1:14" ht="12.75">
      <c r="A285" s="13">
        <v>41</v>
      </c>
      <c r="B285" s="28" t="s">
        <v>193</v>
      </c>
      <c r="C285" s="61" t="s">
        <v>304</v>
      </c>
      <c r="D285" s="76">
        <v>16</v>
      </c>
      <c r="E285" s="28"/>
      <c r="F285" s="13" t="s">
        <v>266</v>
      </c>
      <c r="G285" s="157">
        <v>346</v>
      </c>
      <c r="H285" s="157">
        <v>537</v>
      </c>
      <c r="I285" s="108">
        <v>760</v>
      </c>
      <c r="J285" s="111">
        <v>760</v>
      </c>
      <c r="K285" s="108">
        <v>760</v>
      </c>
      <c r="L285" s="13" t="s">
        <v>157</v>
      </c>
      <c r="N285" s="35" t="s">
        <v>199</v>
      </c>
    </row>
    <row r="286" spans="1:14" ht="12.75">
      <c r="A286" s="13">
        <v>41</v>
      </c>
      <c r="B286" s="28" t="s">
        <v>193</v>
      </c>
      <c r="C286" s="61" t="s">
        <v>510</v>
      </c>
      <c r="D286" s="76">
        <v>1</v>
      </c>
      <c r="E286" s="28"/>
      <c r="F286" s="13" t="s">
        <v>511</v>
      </c>
      <c r="G286" s="157">
        <v>0</v>
      </c>
      <c r="H286" s="157">
        <v>0</v>
      </c>
      <c r="I286" s="108">
        <v>0</v>
      </c>
      <c r="J286" s="111"/>
      <c r="K286" s="108">
        <v>647</v>
      </c>
      <c r="L286" s="13" t="s">
        <v>157</v>
      </c>
      <c r="N286" s="35" t="s">
        <v>199</v>
      </c>
    </row>
    <row r="287" spans="1:14" ht="12.75">
      <c r="A287" s="13">
        <v>41</v>
      </c>
      <c r="B287" s="28" t="s">
        <v>193</v>
      </c>
      <c r="C287" s="61" t="s">
        <v>510</v>
      </c>
      <c r="D287" s="76">
        <v>2</v>
      </c>
      <c r="E287" s="28"/>
      <c r="F287" s="13" t="s">
        <v>512</v>
      </c>
      <c r="G287" s="157">
        <v>0</v>
      </c>
      <c r="H287" s="157">
        <v>0</v>
      </c>
      <c r="I287" s="108">
        <v>0</v>
      </c>
      <c r="J287" s="111"/>
      <c r="K287" s="108">
        <v>462</v>
      </c>
      <c r="L287" s="13" t="s">
        <v>157</v>
      </c>
      <c r="N287" s="35" t="s">
        <v>199</v>
      </c>
    </row>
    <row r="288" spans="1:14" ht="12.75">
      <c r="A288" s="13">
        <v>41</v>
      </c>
      <c r="B288" s="28" t="s">
        <v>193</v>
      </c>
      <c r="C288" s="61" t="s">
        <v>305</v>
      </c>
      <c r="D288" s="76">
        <v>2</v>
      </c>
      <c r="E288" s="28"/>
      <c r="F288" s="13" t="s">
        <v>513</v>
      </c>
      <c r="G288" s="157">
        <v>0</v>
      </c>
      <c r="H288" s="157">
        <v>370</v>
      </c>
      <c r="I288" s="108">
        <v>3320</v>
      </c>
      <c r="J288" s="111">
        <v>3320</v>
      </c>
      <c r="K288" s="108">
        <v>1348</v>
      </c>
      <c r="L288" s="13" t="s">
        <v>157</v>
      </c>
      <c r="N288" s="35" t="s">
        <v>199</v>
      </c>
    </row>
    <row r="289" spans="1:14" ht="12.75" hidden="1">
      <c r="A289" s="13">
        <v>41</v>
      </c>
      <c r="B289" s="28" t="s">
        <v>193</v>
      </c>
      <c r="C289" s="61" t="s">
        <v>305</v>
      </c>
      <c r="D289" s="76">
        <v>3</v>
      </c>
      <c r="E289" s="28"/>
      <c r="F289" s="13" t="s">
        <v>453</v>
      </c>
      <c r="G289" s="157">
        <v>0</v>
      </c>
      <c r="H289" s="157">
        <v>0</v>
      </c>
      <c r="I289" s="108">
        <v>0</v>
      </c>
      <c r="J289" s="111">
        <v>3320</v>
      </c>
      <c r="K289" s="108">
        <v>0</v>
      </c>
      <c r="L289" s="13" t="s">
        <v>157</v>
      </c>
      <c r="N289" s="35" t="s">
        <v>199</v>
      </c>
    </row>
    <row r="290" spans="1:14" ht="12.75" hidden="1">
      <c r="A290" s="13">
        <v>41</v>
      </c>
      <c r="B290" s="28"/>
      <c r="C290" s="61"/>
      <c r="D290" s="76"/>
      <c r="E290" s="28"/>
      <c r="F290" s="13" t="s">
        <v>445</v>
      </c>
      <c r="G290" s="157"/>
      <c r="H290" s="157"/>
      <c r="I290" s="108">
        <v>0</v>
      </c>
      <c r="J290" s="111">
        <v>0</v>
      </c>
      <c r="K290" s="108">
        <v>0</v>
      </c>
      <c r="L290" s="13" t="s">
        <v>157</v>
      </c>
      <c r="N290" s="35" t="s">
        <v>202</v>
      </c>
    </row>
    <row r="291" spans="1:14" ht="12.75">
      <c r="A291" s="13">
        <v>41</v>
      </c>
      <c r="B291" s="28" t="s">
        <v>193</v>
      </c>
      <c r="C291" s="61" t="s">
        <v>305</v>
      </c>
      <c r="D291" s="76">
        <v>4</v>
      </c>
      <c r="E291" s="28"/>
      <c r="F291" s="13" t="s">
        <v>204</v>
      </c>
      <c r="G291" s="157">
        <v>200</v>
      </c>
      <c r="H291" s="157">
        <v>0</v>
      </c>
      <c r="I291" s="108">
        <v>350</v>
      </c>
      <c r="J291" s="111">
        <v>350</v>
      </c>
      <c r="K291" s="108">
        <v>617</v>
      </c>
      <c r="L291" s="13" t="s">
        <v>157</v>
      </c>
      <c r="N291" s="35" t="s">
        <v>199</v>
      </c>
    </row>
    <row r="292" spans="1:14" ht="12.75">
      <c r="A292" s="13">
        <v>41</v>
      </c>
      <c r="B292" s="28" t="s">
        <v>193</v>
      </c>
      <c r="C292" s="61" t="s">
        <v>305</v>
      </c>
      <c r="D292" s="76">
        <v>12</v>
      </c>
      <c r="E292" s="28"/>
      <c r="F292" s="13" t="s">
        <v>112</v>
      </c>
      <c r="G292" s="157">
        <v>0</v>
      </c>
      <c r="H292" s="157">
        <v>0</v>
      </c>
      <c r="I292" s="108">
        <v>100</v>
      </c>
      <c r="J292" s="111">
        <v>100</v>
      </c>
      <c r="K292" s="108">
        <v>140</v>
      </c>
      <c r="L292" s="13" t="s">
        <v>157</v>
      </c>
      <c r="N292" s="35" t="s">
        <v>199</v>
      </c>
    </row>
    <row r="293" spans="1:14" ht="12.75">
      <c r="A293" s="13">
        <v>41</v>
      </c>
      <c r="B293" s="28" t="s">
        <v>193</v>
      </c>
      <c r="C293" s="61" t="s">
        <v>305</v>
      </c>
      <c r="D293" s="76">
        <v>27</v>
      </c>
      <c r="E293" s="28"/>
      <c r="F293" s="13" t="s">
        <v>265</v>
      </c>
      <c r="G293" s="157">
        <v>117</v>
      </c>
      <c r="H293" s="157">
        <v>231</v>
      </c>
      <c r="I293" s="108">
        <v>250</v>
      </c>
      <c r="J293" s="154">
        <v>250</v>
      </c>
      <c r="K293" s="108">
        <v>486</v>
      </c>
      <c r="L293" s="13" t="s">
        <v>157</v>
      </c>
      <c r="N293" s="35" t="s">
        <v>199</v>
      </c>
    </row>
    <row r="294" spans="1:14" ht="12.75">
      <c r="A294" s="185" t="s">
        <v>46</v>
      </c>
      <c r="B294" s="186"/>
      <c r="C294" s="186"/>
      <c r="D294" s="186"/>
      <c r="E294" s="186"/>
      <c r="F294" s="187"/>
      <c r="G294" s="21">
        <f>SUM(G246:G293)</f>
        <v>22544</v>
      </c>
      <c r="H294" s="21">
        <f>SUM(H246:H293)</f>
        <v>33854</v>
      </c>
      <c r="I294" s="21">
        <f>SUM(I246:I293)</f>
        <v>22327</v>
      </c>
      <c r="J294" s="21">
        <f>SUM(J246:J293)</f>
        <v>25813</v>
      </c>
      <c r="K294" s="21">
        <f>SUM(K246:K293)</f>
        <v>36109</v>
      </c>
      <c r="L294" s="18"/>
      <c r="N294" s="35" t="s">
        <v>202</v>
      </c>
    </row>
    <row r="295" spans="1:14" ht="12.75">
      <c r="A295" s="13">
        <v>41</v>
      </c>
      <c r="B295" s="28" t="s">
        <v>174</v>
      </c>
      <c r="C295" s="61" t="s">
        <v>304</v>
      </c>
      <c r="D295" s="76">
        <v>4</v>
      </c>
      <c r="E295" s="28"/>
      <c r="F295" s="13" t="s">
        <v>47</v>
      </c>
      <c r="G295" s="157">
        <v>0</v>
      </c>
      <c r="H295" s="157">
        <v>0</v>
      </c>
      <c r="I295" s="108">
        <v>66</v>
      </c>
      <c r="J295" s="111">
        <v>66</v>
      </c>
      <c r="K295" s="108">
        <v>66</v>
      </c>
      <c r="L295" s="13" t="s">
        <v>158</v>
      </c>
      <c r="N295" s="35" t="s">
        <v>199</v>
      </c>
    </row>
    <row r="296" spans="1:14" ht="12.75">
      <c r="A296" s="13">
        <v>41</v>
      </c>
      <c r="B296" s="28" t="s">
        <v>174</v>
      </c>
      <c r="C296" s="61" t="s">
        <v>304</v>
      </c>
      <c r="D296" s="76">
        <v>6</v>
      </c>
      <c r="E296" s="28"/>
      <c r="F296" s="13" t="s">
        <v>48</v>
      </c>
      <c r="G296" s="157">
        <v>5</v>
      </c>
      <c r="H296" s="157">
        <v>67</v>
      </c>
      <c r="I296" s="108">
        <v>336</v>
      </c>
      <c r="J296" s="111">
        <v>66</v>
      </c>
      <c r="K296" s="108">
        <v>336</v>
      </c>
      <c r="L296" s="13" t="s">
        <v>158</v>
      </c>
      <c r="N296" s="35" t="s">
        <v>199</v>
      </c>
    </row>
    <row r="297" spans="1:14" ht="12.75">
      <c r="A297" s="13">
        <v>41</v>
      </c>
      <c r="B297" s="28" t="s">
        <v>174</v>
      </c>
      <c r="C297" s="61" t="s">
        <v>304</v>
      </c>
      <c r="D297" s="76">
        <v>10</v>
      </c>
      <c r="E297" s="28"/>
      <c r="F297" s="13" t="s">
        <v>18</v>
      </c>
      <c r="G297" s="157">
        <v>0</v>
      </c>
      <c r="H297" s="157">
        <v>0</v>
      </c>
      <c r="I297" s="108">
        <v>0</v>
      </c>
      <c r="J297" s="111"/>
      <c r="K297" s="108">
        <v>30</v>
      </c>
      <c r="L297" s="13" t="s">
        <v>158</v>
      </c>
      <c r="N297" s="35" t="s">
        <v>199</v>
      </c>
    </row>
    <row r="298" spans="1:14" ht="12.75">
      <c r="A298" s="13">
        <v>41</v>
      </c>
      <c r="B298" s="28" t="s">
        <v>174</v>
      </c>
      <c r="C298" s="61" t="s">
        <v>304</v>
      </c>
      <c r="D298" s="76">
        <v>11</v>
      </c>
      <c r="E298" s="28"/>
      <c r="F298" s="48" t="s">
        <v>368</v>
      </c>
      <c r="G298" s="157">
        <v>0</v>
      </c>
      <c r="H298" s="157">
        <v>3</v>
      </c>
      <c r="I298" s="108">
        <v>0</v>
      </c>
      <c r="J298" s="111"/>
      <c r="K298" s="108">
        <v>0</v>
      </c>
      <c r="L298" s="13" t="s">
        <v>158</v>
      </c>
      <c r="N298" s="35" t="s">
        <v>199</v>
      </c>
    </row>
    <row r="299" spans="1:14" ht="12.75">
      <c r="A299" s="13">
        <v>41</v>
      </c>
      <c r="B299" s="28" t="s">
        <v>174</v>
      </c>
      <c r="C299" s="61" t="s">
        <v>304</v>
      </c>
      <c r="D299" s="76">
        <v>15</v>
      </c>
      <c r="E299" s="28"/>
      <c r="F299" s="48" t="s">
        <v>49</v>
      </c>
      <c r="G299" s="157">
        <v>394</v>
      </c>
      <c r="H299" s="157">
        <v>328</v>
      </c>
      <c r="I299" s="108">
        <v>300</v>
      </c>
      <c r="J299" s="111">
        <v>300</v>
      </c>
      <c r="K299" s="108">
        <v>713</v>
      </c>
      <c r="L299" s="13" t="s">
        <v>158</v>
      </c>
      <c r="N299" s="35" t="s">
        <v>199</v>
      </c>
    </row>
    <row r="300" spans="1:14" ht="12.75">
      <c r="A300" s="13" t="s">
        <v>286</v>
      </c>
      <c r="B300" s="28" t="s">
        <v>174</v>
      </c>
      <c r="C300" s="61" t="s">
        <v>304</v>
      </c>
      <c r="D300" s="76">
        <v>15</v>
      </c>
      <c r="E300" s="28"/>
      <c r="F300" s="48" t="s">
        <v>49</v>
      </c>
      <c r="G300" s="157">
        <v>0</v>
      </c>
      <c r="H300" s="157">
        <v>219</v>
      </c>
      <c r="I300" s="108">
        <v>0</v>
      </c>
      <c r="J300" s="111"/>
      <c r="K300" s="108">
        <v>0</v>
      </c>
      <c r="L300" s="13" t="s">
        <v>158</v>
      </c>
      <c r="N300" s="35" t="s">
        <v>199</v>
      </c>
    </row>
    <row r="301" spans="1:14" ht="12.75">
      <c r="A301" s="13" t="s">
        <v>287</v>
      </c>
      <c r="B301" s="28" t="s">
        <v>174</v>
      </c>
      <c r="C301" s="61" t="s">
        <v>304</v>
      </c>
      <c r="D301" s="76">
        <v>15</v>
      </c>
      <c r="E301" s="28"/>
      <c r="F301" s="48" t="s">
        <v>49</v>
      </c>
      <c r="G301" s="157">
        <v>0</v>
      </c>
      <c r="H301" s="157">
        <v>39</v>
      </c>
      <c r="I301" s="108">
        <v>0</v>
      </c>
      <c r="J301" s="111"/>
      <c r="K301" s="108">
        <v>0</v>
      </c>
      <c r="L301" s="13" t="s">
        <v>158</v>
      </c>
      <c r="N301" s="35" t="s">
        <v>199</v>
      </c>
    </row>
    <row r="302" spans="1:14" ht="12.75">
      <c r="A302" s="50">
        <v>41</v>
      </c>
      <c r="B302" s="49" t="s">
        <v>174</v>
      </c>
      <c r="C302" s="81" t="s">
        <v>311</v>
      </c>
      <c r="D302" s="87">
        <v>6</v>
      </c>
      <c r="E302" s="51"/>
      <c r="F302" s="50" t="s">
        <v>50</v>
      </c>
      <c r="G302" s="157">
        <v>0</v>
      </c>
      <c r="H302" s="157">
        <v>0</v>
      </c>
      <c r="I302" s="108">
        <v>100</v>
      </c>
      <c r="J302" s="165">
        <v>350</v>
      </c>
      <c r="K302" s="108">
        <v>400</v>
      </c>
      <c r="L302" s="13" t="s">
        <v>158</v>
      </c>
      <c r="N302" s="35" t="s">
        <v>199</v>
      </c>
    </row>
    <row r="303" spans="1:14" ht="12.75">
      <c r="A303" s="15">
        <v>41</v>
      </c>
      <c r="B303" s="28" t="s">
        <v>174</v>
      </c>
      <c r="C303" s="62" t="s">
        <v>305</v>
      </c>
      <c r="D303" s="86">
        <v>4</v>
      </c>
      <c r="E303" s="30"/>
      <c r="F303" s="15" t="s">
        <v>51</v>
      </c>
      <c r="G303" s="157">
        <v>163</v>
      </c>
      <c r="H303" s="157">
        <v>550</v>
      </c>
      <c r="I303" s="108">
        <v>480</v>
      </c>
      <c r="J303" s="111">
        <v>500</v>
      </c>
      <c r="K303" s="108">
        <v>480</v>
      </c>
      <c r="L303" s="13" t="s">
        <v>158</v>
      </c>
      <c r="N303" s="35" t="s">
        <v>199</v>
      </c>
    </row>
    <row r="304" spans="1:14" ht="12.75">
      <c r="A304" s="15">
        <v>41</v>
      </c>
      <c r="B304" s="28" t="s">
        <v>174</v>
      </c>
      <c r="C304" s="62" t="s">
        <v>312</v>
      </c>
      <c r="D304" s="86">
        <v>1</v>
      </c>
      <c r="E304" s="30"/>
      <c r="F304" s="15" t="s">
        <v>108</v>
      </c>
      <c r="G304" s="157">
        <v>0</v>
      </c>
      <c r="H304" s="157">
        <v>0</v>
      </c>
      <c r="I304" s="117">
        <v>0</v>
      </c>
      <c r="J304" s="125">
        <v>0</v>
      </c>
      <c r="K304" s="117">
        <v>0</v>
      </c>
      <c r="L304" s="13" t="s">
        <v>158</v>
      </c>
      <c r="N304" s="35" t="s">
        <v>200</v>
      </c>
    </row>
    <row r="305" spans="1:14" ht="12.75">
      <c r="A305" s="15">
        <v>1319</v>
      </c>
      <c r="B305" s="30" t="s">
        <v>194</v>
      </c>
      <c r="C305" s="62" t="s">
        <v>309</v>
      </c>
      <c r="D305" s="86">
        <v>1</v>
      </c>
      <c r="E305" s="30"/>
      <c r="F305" s="50" t="s">
        <v>397</v>
      </c>
      <c r="G305" s="157">
        <v>3533</v>
      </c>
      <c r="H305" s="157">
        <v>0</v>
      </c>
      <c r="I305" s="108">
        <v>0</v>
      </c>
      <c r="J305" s="111">
        <v>0</v>
      </c>
      <c r="K305" s="108">
        <v>0</v>
      </c>
      <c r="L305" s="13" t="s">
        <v>159</v>
      </c>
      <c r="N305" s="35" t="s">
        <v>199</v>
      </c>
    </row>
    <row r="306" spans="1:14" ht="12.75">
      <c r="A306" s="15">
        <v>41</v>
      </c>
      <c r="B306" s="30" t="s">
        <v>194</v>
      </c>
      <c r="C306" s="62" t="s">
        <v>309</v>
      </c>
      <c r="D306" s="86">
        <v>1</v>
      </c>
      <c r="E306" s="30"/>
      <c r="F306" s="15" t="s">
        <v>52</v>
      </c>
      <c r="G306" s="157">
        <v>8851</v>
      </c>
      <c r="H306" s="157">
        <v>29336</v>
      </c>
      <c r="I306" s="108">
        <v>21000</v>
      </c>
      <c r="J306" s="111">
        <v>21000</v>
      </c>
      <c r="K306" s="157">
        <v>24672</v>
      </c>
      <c r="L306" s="13" t="s">
        <v>159</v>
      </c>
      <c r="N306" s="35" t="s">
        <v>199</v>
      </c>
    </row>
    <row r="307" spans="1:14" ht="12.75">
      <c r="A307" s="15">
        <v>41</v>
      </c>
      <c r="B307" s="30" t="s">
        <v>194</v>
      </c>
      <c r="C307" s="62" t="s">
        <v>311</v>
      </c>
      <c r="D307" s="86">
        <v>6</v>
      </c>
      <c r="E307" s="30"/>
      <c r="F307" s="15" t="s">
        <v>53</v>
      </c>
      <c r="G307" s="157">
        <v>3260</v>
      </c>
      <c r="H307" s="157">
        <v>4006</v>
      </c>
      <c r="I307" s="108">
        <v>4000</v>
      </c>
      <c r="J307" s="111">
        <v>4000</v>
      </c>
      <c r="K307" s="108">
        <v>5500</v>
      </c>
      <c r="L307" s="13" t="s">
        <v>159</v>
      </c>
      <c r="N307" s="35" t="s">
        <v>199</v>
      </c>
    </row>
    <row r="308" spans="1:14" ht="12.75">
      <c r="A308" s="15">
        <v>41</v>
      </c>
      <c r="B308" s="30" t="s">
        <v>194</v>
      </c>
      <c r="C308" s="79" t="s">
        <v>312</v>
      </c>
      <c r="D308" s="85">
        <v>1</v>
      </c>
      <c r="E308" s="57"/>
      <c r="F308" s="56" t="s">
        <v>388</v>
      </c>
      <c r="G308" s="157">
        <v>0</v>
      </c>
      <c r="H308" s="107">
        <v>8423</v>
      </c>
      <c r="I308" s="108">
        <v>0</v>
      </c>
      <c r="J308" s="111">
        <v>0</v>
      </c>
      <c r="K308" s="108">
        <v>0</v>
      </c>
      <c r="L308" s="13" t="s">
        <v>159</v>
      </c>
      <c r="N308" s="35" t="s">
        <v>200</v>
      </c>
    </row>
    <row r="309" spans="1:14" ht="12.75">
      <c r="A309" s="15">
        <v>41</v>
      </c>
      <c r="B309" s="30" t="s">
        <v>194</v>
      </c>
      <c r="C309" s="79" t="s">
        <v>312</v>
      </c>
      <c r="D309" s="85">
        <v>2</v>
      </c>
      <c r="E309" s="30"/>
      <c r="F309" s="15" t="s">
        <v>389</v>
      </c>
      <c r="G309" s="157">
        <v>1598</v>
      </c>
      <c r="H309" s="107">
        <v>1166</v>
      </c>
      <c r="I309" s="108">
        <v>0</v>
      </c>
      <c r="J309" s="111">
        <v>0</v>
      </c>
      <c r="K309" s="108">
        <v>1151</v>
      </c>
      <c r="L309" s="13" t="s">
        <v>159</v>
      </c>
      <c r="N309" s="35" t="s">
        <v>200</v>
      </c>
    </row>
    <row r="310" spans="1:14" ht="12.75">
      <c r="A310" s="185" t="s">
        <v>54</v>
      </c>
      <c r="B310" s="186"/>
      <c r="C310" s="186"/>
      <c r="D310" s="186"/>
      <c r="E310" s="186"/>
      <c r="F310" s="187"/>
      <c r="G310" s="21">
        <f>SUM(G295:G309)</f>
        <v>17804</v>
      </c>
      <c r="H310" s="21">
        <f>SUM(H295:H309)</f>
        <v>44137</v>
      </c>
      <c r="I310" s="21">
        <f>SUM(I295:I309)</f>
        <v>26282</v>
      </c>
      <c r="J310" s="21">
        <f>SUM(J295:J309)</f>
        <v>26282</v>
      </c>
      <c r="K310" s="21">
        <f>SUM(K295:K309)</f>
        <v>33348</v>
      </c>
      <c r="L310" s="18"/>
      <c r="N310" s="35" t="s">
        <v>202</v>
      </c>
    </row>
    <row r="311" spans="1:14" ht="12.75">
      <c r="A311" s="2"/>
      <c r="B311" s="29"/>
      <c r="C311" s="46"/>
      <c r="D311" s="84"/>
      <c r="E311" s="2"/>
      <c r="F311" s="2"/>
      <c r="G311" s="136"/>
      <c r="H311" s="136"/>
      <c r="I311" s="115"/>
      <c r="J311" s="115"/>
      <c r="K311" s="115"/>
      <c r="L311" s="2"/>
      <c r="N311" s="35" t="s">
        <v>202</v>
      </c>
    </row>
    <row r="312" spans="1:14" ht="12.75">
      <c r="A312" s="2">
        <v>41</v>
      </c>
      <c r="B312" s="29" t="s">
        <v>299</v>
      </c>
      <c r="C312" s="4">
        <v>637</v>
      </c>
      <c r="D312" s="84">
        <v>11</v>
      </c>
      <c r="E312" s="3"/>
      <c r="F312" s="2" t="s">
        <v>300</v>
      </c>
      <c r="G312" s="136">
        <v>0</v>
      </c>
      <c r="H312" s="136">
        <v>200</v>
      </c>
      <c r="I312" s="115">
        <v>0</v>
      </c>
      <c r="J312" s="121">
        <v>0</v>
      </c>
      <c r="K312" s="115">
        <v>0</v>
      </c>
      <c r="L312" s="2" t="s">
        <v>301</v>
      </c>
      <c r="N312" s="35" t="s">
        <v>199</v>
      </c>
    </row>
    <row r="313" spans="1:14" ht="12.75">
      <c r="A313" s="185" t="s">
        <v>55</v>
      </c>
      <c r="B313" s="186"/>
      <c r="C313" s="186"/>
      <c r="D313" s="186"/>
      <c r="E313" s="186"/>
      <c r="F313" s="187"/>
      <c r="G313" s="21">
        <v>0</v>
      </c>
      <c r="H313" s="21">
        <f>SUM(H312)</f>
        <v>200</v>
      </c>
      <c r="I313" s="21">
        <f>SUM(I312)</f>
        <v>0</v>
      </c>
      <c r="J313" s="21">
        <f>SUM(J312)</f>
        <v>0</v>
      </c>
      <c r="K313" s="21">
        <f>SUM(K312)</f>
        <v>0</v>
      </c>
      <c r="L313" s="18"/>
      <c r="N313" s="35" t="s">
        <v>202</v>
      </c>
    </row>
    <row r="314" spans="1:14" ht="12.75">
      <c r="A314" s="48">
        <v>111</v>
      </c>
      <c r="B314" s="49" t="s">
        <v>195</v>
      </c>
      <c r="C314" s="65" t="s">
        <v>305</v>
      </c>
      <c r="D314" s="75">
        <v>14</v>
      </c>
      <c r="E314" s="65"/>
      <c r="F314" s="13" t="s">
        <v>350</v>
      </c>
      <c r="G314" s="157">
        <v>1207</v>
      </c>
      <c r="H314" s="157">
        <v>1247</v>
      </c>
      <c r="I314" s="108">
        <v>900</v>
      </c>
      <c r="J314" s="111">
        <v>900</v>
      </c>
      <c r="K314" s="108">
        <v>900</v>
      </c>
      <c r="L314" s="13" t="s">
        <v>160</v>
      </c>
      <c r="N314" s="35" t="s">
        <v>199</v>
      </c>
    </row>
    <row r="315" spans="1:14" ht="12.75">
      <c r="A315" s="48">
        <v>41</v>
      </c>
      <c r="B315" s="49" t="s">
        <v>195</v>
      </c>
      <c r="C315" s="65" t="s">
        <v>310</v>
      </c>
      <c r="D315" s="75">
        <v>4</v>
      </c>
      <c r="E315" s="65"/>
      <c r="F315" s="13" t="s">
        <v>520</v>
      </c>
      <c r="G315" s="157">
        <v>0</v>
      </c>
      <c r="H315" s="157">
        <v>0</v>
      </c>
      <c r="I315" s="108">
        <v>0</v>
      </c>
      <c r="J315" s="111"/>
      <c r="K315" s="108">
        <v>120</v>
      </c>
      <c r="L315" s="13" t="s">
        <v>160</v>
      </c>
      <c r="N315" s="35"/>
    </row>
    <row r="316" spans="1:14" ht="12.75">
      <c r="A316" s="13" t="s">
        <v>286</v>
      </c>
      <c r="B316" s="28" t="s">
        <v>174</v>
      </c>
      <c r="C316" s="61" t="s">
        <v>197</v>
      </c>
      <c r="D316" s="76"/>
      <c r="E316" s="28"/>
      <c r="F316" s="13" t="s">
        <v>107</v>
      </c>
      <c r="G316" s="157">
        <v>1708</v>
      </c>
      <c r="H316" s="157">
        <v>1102</v>
      </c>
      <c r="I316" s="108">
        <v>340</v>
      </c>
      <c r="J316" s="111">
        <v>340</v>
      </c>
      <c r="K316" s="108">
        <v>328</v>
      </c>
      <c r="L316" s="13" t="s">
        <v>161</v>
      </c>
      <c r="N316" s="35" t="s">
        <v>199</v>
      </c>
    </row>
    <row r="317" spans="1:14" ht="12.75">
      <c r="A317" s="13" t="s">
        <v>287</v>
      </c>
      <c r="B317" s="28" t="s">
        <v>174</v>
      </c>
      <c r="C317" s="61" t="s">
        <v>197</v>
      </c>
      <c r="D317" s="76"/>
      <c r="E317" s="28"/>
      <c r="F317" s="13" t="s">
        <v>106</v>
      </c>
      <c r="G317" s="157">
        <v>298</v>
      </c>
      <c r="H317" s="157">
        <v>194</v>
      </c>
      <c r="I317" s="108">
        <v>60</v>
      </c>
      <c r="J317" s="111">
        <v>60</v>
      </c>
      <c r="K317" s="108">
        <v>59</v>
      </c>
      <c r="L317" s="13" t="s">
        <v>161</v>
      </c>
      <c r="N317" s="35" t="s">
        <v>199</v>
      </c>
    </row>
    <row r="318" spans="1:14" ht="12.75">
      <c r="A318" s="13">
        <v>41</v>
      </c>
      <c r="B318" s="28" t="s">
        <v>174</v>
      </c>
      <c r="C318" s="61" t="s">
        <v>186</v>
      </c>
      <c r="D318" s="76"/>
      <c r="E318" s="28"/>
      <c r="F318" s="13" t="s">
        <v>521</v>
      </c>
      <c r="G318" s="157">
        <v>0</v>
      </c>
      <c r="H318" s="157">
        <v>16</v>
      </c>
      <c r="I318" s="108">
        <v>0</v>
      </c>
      <c r="J318" s="111"/>
      <c r="K318" s="108">
        <v>55</v>
      </c>
      <c r="L318" s="13" t="s">
        <v>161</v>
      </c>
      <c r="N318" s="35" t="s">
        <v>199</v>
      </c>
    </row>
    <row r="319" spans="1:14" ht="12.75">
      <c r="A319" s="13">
        <v>111</v>
      </c>
      <c r="B319" s="28" t="s">
        <v>205</v>
      </c>
      <c r="C319" s="61" t="s">
        <v>305</v>
      </c>
      <c r="D319" s="76">
        <v>6</v>
      </c>
      <c r="E319" s="28"/>
      <c r="F319" s="13" t="s">
        <v>206</v>
      </c>
      <c r="G319" s="157">
        <v>88</v>
      </c>
      <c r="H319" s="157">
        <v>44</v>
      </c>
      <c r="I319" s="108">
        <v>0</v>
      </c>
      <c r="J319" s="111">
        <v>0</v>
      </c>
      <c r="K319" s="108">
        <v>135</v>
      </c>
      <c r="L319" s="44" t="s">
        <v>162</v>
      </c>
      <c r="N319" s="35" t="s">
        <v>199</v>
      </c>
    </row>
    <row r="320" spans="1:14" ht="12.75">
      <c r="A320" s="48">
        <v>41</v>
      </c>
      <c r="B320" s="49" t="s">
        <v>196</v>
      </c>
      <c r="C320" s="65" t="s">
        <v>296</v>
      </c>
      <c r="D320" s="76">
        <v>14</v>
      </c>
      <c r="E320" s="65"/>
      <c r="F320" s="13" t="s">
        <v>319</v>
      </c>
      <c r="G320" s="157">
        <v>260</v>
      </c>
      <c r="H320" s="157">
        <v>400</v>
      </c>
      <c r="I320" s="108">
        <v>500</v>
      </c>
      <c r="J320" s="111">
        <v>500</v>
      </c>
      <c r="K320" s="108">
        <v>500</v>
      </c>
      <c r="L320" s="13" t="s">
        <v>162</v>
      </c>
      <c r="N320" s="35" t="s">
        <v>199</v>
      </c>
    </row>
    <row r="321" spans="1:14" ht="12.75">
      <c r="A321" s="48">
        <v>41</v>
      </c>
      <c r="B321" s="49" t="s">
        <v>303</v>
      </c>
      <c r="C321" s="65" t="s">
        <v>296</v>
      </c>
      <c r="D321" s="76">
        <v>2</v>
      </c>
      <c r="E321" s="65"/>
      <c r="F321" s="48" t="s">
        <v>351</v>
      </c>
      <c r="G321" s="157">
        <v>20</v>
      </c>
      <c r="H321" s="157">
        <v>20</v>
      </c>
      <c r="I321" s="108">
        <v>0</v>
      </c>
      <c r="J321" s="111">
        <v>0</v>
      </c>
      <c r="K321" s="108">
        <v>0</v>
      </c>
      <c r="L321" s="44" t="s">
        <v>349</v>
      </c>
      <c r="N321" s="35" t="s">
        <v>199</v>
      </c>
    </row>
    <row r="322" spans="1:14" ht="12.75">
      <c r="A322" s="48">
        <v>41</v>
      </c>
      <c r="B322" s="49" t="s">
        <v>303</v>
      </c>
      <c r="C322" s="65" t="s">
        <v>296</v>
      </c>
      <c r="D322" s="76">
        <v>1</v>
      </c>
      <c r="E322" s="65"/>
      <c r="F322" s="13" t="s">
        <v>302</v>
      </c>
      <c r="G322" s="157">
        <v>0</v>
      </c>
      <c r="H322" s="157">
        <v>1279</v>
      </c>
      <c r="I322" s="108">
        <v>0</v>
      </c>
      <c r="J322" s="111">
        <v>0</v>
      </c>
      <c r="K322" s="108">
        <v>0</v>
      </c>
      <c r="L322" s="44" t="s">
        <v>349</v>
      </c>
      <c r="N322" s="35" t="s">
        <v>199</v>
      </c>
    </row>
    <row r="323" spans="1:14" ht="12.75">
      <c r="A323" s="185" t="s">
        <v>56</v>
      </c>
      <c r="B323" s="186"/>
      <c r="C323" s="186"/>
      <c r="D323" s="186"/>
      <c r="E323" s="186"/>
      <c r="F323" s="187"/>
      <c r="G323" s="21">
        <f>SUM(G314:G322)</f>
        <v>3581</v>
      </c>
      <c r="H323" s="21">
        <f>SUM(H314:H322)</f>
        <v>4302</v>
      </c>
      <c r="I323" s="21">
        <f>SUM(I314:I322)</f>
        <v>1800</v>
      </c>
      <c r="J323" s="21">
        <f>SUM(J314:J322)</f>
        <v>1800</v>
      </c>
      <c r="K323" s="21">
        <f>SUM(K314:K322)</f>
        <v>2097</v>
      </c>
      <c r="L323" s="18"/>
      <c r="N323" s="35" t="s">
        <v>202</v>
      </c>
    </row>
    <row r="324" spans="1:14" ht="12.75">
      <c r="A324" s="2"/>
      <c r="B324" s="29"/>
      <c r="C324" s="46"/>
      <c r="D324" s="84"/>
      <c r="E324" s="2"/>
      <c r="F324" s="2"/>
      <c r="G324" s="136" t="s">
        <v>95</v>
      </c>
      <c r="H324" s="136"/>
      <c r="I324" s="115"/>
      <c r="J324" s="115"/>
      <c r="K324" s="115"/>
      <c r="L324" s="2"/>
      <c r="N324" s="35" t="s">
        <v>202</v>
      </c>
    </row>
    <row r="325" spans="1:14" ht="12.75">
      <c r="A325" s="13"/>
      <c r="B325" s="28"/>
      <c r="C325" s="61"/>
      <c r="D325" s="76"/>
      <c r="E325" s="28"/>
      <c r="F325" s="48"/>
      <c r="G325" s="157" t="s">
        <v>95</v>
      </c>
      <c r="H325" s="157"/>
      <c r="I325" s="108"/>
      <c r="J325" s="108"/>
      <c r="K325" s="108"/>
      <c r="L325" s="16"/>
      <c r="N325" s="35" t="s">
        <v>202</v>
      </c>
    </row>
    <row r="326" spans="1:14" ht="12.75">
      <c r="A326" s="13"/>
      <c r="B326" s="28"/>
      <c r="C326" s="61"/>
      <c r="D326" s="76"/>
      <c r="E326" s="28"/>
      <c r="F326" s="13"/>
      <c r="G326" s="157"/>
      <c r="H326" s="157"/>
      <c r="I326" s="108"/>
      <c r="J326" s="108"/>
      <c r="K326" s="108"/>
      <c r="L326" s="16"/>
      <c r="N326" s="35" t="s">
        <v>202</v>
      </c>
    </row>
    <row r="327" spans="1:14" ht="12.75">
      <c r="A327" s="185" t="s">
        <v>73</v>
      </c>
      <c r="B327" s="186"/>
      <c r="C327" s="186"/>
      <c r="D327" s="186"/>
      <c r="E327" s="186"/>
      <c r="F327" s="187"/>
      <c r="G327" s="21">
        <f>SUM(G325:G326)</f>
        <v>0</v>
      </c>
      <c r="H327" s="21">
        <f>SUM(H325:H326)</f>
        <v>0</v>
      </c>
      <c r="I327" s="21">
        <f>SUM(I325:I326)</f>
        <v>0</v>
      </c>
      <c r="J327" s="21">
        <f>SUM(J325:J326)</f>
        <v>0</v>
      </c>
      <c r="K327" s="21">
        <f>SUM(K325:K326)</f>
        <v>0</v>
      </c>
      <c r="L327" s="18"/>
      <c r="N327" s="35" t="s">
        <v>202</v>
      </c>
    </row>
    <row r="328" spans="1:14" ht="12.75">
      <c r="A328" s="2"/>
      <c r="B328" s="29"/>
      <c r="C328" s="46"/>
      <c r="D328" s="84"/>
      <c r="E328" s="2"/>
      <c r="F328" s="2"/>
      <c r="G328" s="136" t="s">
        <v>95</v>
      </c>
      <c r="H328" s="136"/>
      <c r="I328" s="115"/>
      <c r="J328" s="115"/>
      <c r="K328" s="115"/>
      <c r="L328" s="2"/>
      <c r="N328" s="35" t="s">
        <v>202</v>
      </c>
    </row>
    <row r="329" spans="1:14" s="24" customFormat="1" ht="15.75">
      <c r="A329" s="188" t="s">
        <v>165</v>
      </c>
      <c r="B329" s="189"/>
      <c r="C329" s="189"/>
      <c r="D329" s="189"/>
      <c r="E329" s="189"/>
      <c r="F329" s="190"/>
      <c r="G329" s="21">
        <f>G14+G20+G77+G117+G138+G148+G195+G228+G244+G294+G310+G313+G323+G327</f>
        <v>1854403</v>
      </c>
      <c r="H329" s="21">
        <f>H14+H20+H77+H117+H138+H148+H195+H228+H244+H294+H310+H313+H323+H327</f>
        <v>1155918</v>
      </c>
      <c r="I329" s="21">
        <f>I14+I20+I77+I117+I138+I148+I195+I228+I244+I294+I310+I313+I323+I327</f>
        <v>859084</v>
      </c>
      <c r="J329" s="21">
        <f>J14+J20+J77+J117+J138+J148+J195+J228+J244+J294+J310+J313+J323+J327</f>
        <v>862570</v>
      </c>
      <c r="K329" s="21">
        <f>K14+K20+K77+K117+K138+K148+K195+K228+K244+K294+K310+K313+K323+K327</f>
        <v>883305</v>
      </c>
      <c r="L329" s="23"/>
      <c r="N329" s="36" t="s">
        <v>202</v>
      </c>
    </row>
    <row r="330" spans="7:14" ht="12.75" hidden="1">
      <c r="G330" s="118">
        <v>1854403</v>
      </c>
      <c r="H330" s="119">
        <v>1155918</v>
      </c>
      <c r="I330" s="120">
        <v>859084</v>
      </c>
      <c r="J330" s="120" t="s">
        <v>95</v>
      </c>
      <c r="K330" s="120">
        <v>926912</v>
      </c>
      <c r="N330" s="35"/>
    </row>
    <row r="331" spans="7:11" ht="12.75" hidden="1">
      <c r="G331" s="99" t="s">
        <v>402</v>
      </c>
      <c r="H331" s="99" t="s">
        <v>402</v>
      </c>
      <c r="I331" s="105" t="s">
        <v>402</v>
      </c>
      <c r="J331" s="105" t="s">
        <v>95</v>
      </c>
      <c r="K331" s="1" t="s">
        <v>402</v>
      </c>
    </row>
    <row r="332" spans="7:11" ht="12.75">
      <c r="G332" s="73"/>
      <c r="H332" s="73" t="s">
        <v>95</v>
      </c>
      <c r="K332" s="105" t="s">
        <v>95</v>
      </c>
    </row>
    <row r="333" spans="1:12" ht="12.75">
      <c r="A333" s="198" t="s">
        <v>531</v>
      </c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</row>
    <row r="334" spans="1:12" ht="12.75">
      <c r="A334" s="198" t="s">
        <v>532</v>
      </c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</row>
    <row r="335" ht="12.75">
      <c r="G335" s="73"/>
    </row>
    <row r="336" ht="12.75">
      <c r="G336" s="73"/>
    </row>
    <row r="337" ht="12.75">
      <c r="G337" s="73"/>
    </row>
    <row r="338" ht="12.75">
      <c r="G338" s="73"/>
    </row>
    <row r="339" ht="12.75">
      <c r="G339" s="73"/>
    </row>
    <row r="340" ht="12.75">
      <c r="G340" s="73"/>
    </row>
    <row r="341" ht="12.75">
      <c r="G341" s="73"/>
    </row>
    <row r="342" ht="12.75">
      <c r="G342" s="73"/>
    </row>
    <row r="343" ht="12.75">
      <c r="G343" s="73"/>
    </row>
    <row r="344" ht="12.75">
      <c r="G344" s="73"/>
    </row>
    <row r="345" ht="12.75">
      <c r="G345" s="73"/>
    </row>
    <row r="346" ht="12.75">
      <c r="G346" s="73"/>
    </row>
    <row r="347" ht="12.75">
      <c r="G347" s="73"/>
    </row>
    <row r="348" ht="12.75">
      <c r="G348" s="73"/>
    </row>
    <row r="349" ht="12.75">
      <c r="G349" s="73"/>
    </row>
    <row r="350" ht="12.75">
      <c r="G350" s="73"/>
    </row>
    <row r="351" ht="12.75">
      <c r="G351" s="73"/>
    </row>
    <row r="352" ht="12.75">
      <c r="G352" s="73"/>
    </row>
    <row r="353" ht="12.75">
      <c r="G353" s="73"/>
    </row>
    <row r="354" ht="12.75">
      <c r="G354" s="73"/>
    </row>
    <row r="355" ht="12.75">
      <c r="G355" s="73"/>
    </row>
    <row r="356" ht="12.75">
      <c r="G356" s="73"/>
    </row>
    <row r="357" ht="12.75">
      <c r="G357" s="73"/>
    </row>
    <row r="358" ht="12.75">
      <c r="G358" s="73"/>
    </row>
    <row r="359" ht="12.75">
      <c r="G359" s="73"/>
    </row>
    <row r="360" ht="12.75">
      <c r="G360" s="73"/>
    </row>
    <row r="361" ht="12.75">
      <c r="G361" s="73"/>
    </row>
    <row r="362" ht="12.75">
      <c r="G362" s="73"/>
    </row>
    <row r="363" ht="12.75">
      <c r="G363" s="73"/>
    </row>
    <row r="364" ht="12.75">
      <c r="G364" s="73"/>
    </row>
    <row r="365" ht="12.75">
      <c r="G365" s="73"/>
    </row>
    <row r="366" ht="12.75">
      <c r="G366" s="73"/>
    </row>
    <row r="367" ht="12.75">
      <c r="G367" s="73"/>
    </row>
    <row r="368" ht="12.75">
      <c r="G368" s="73"/>
    </row>
    <row r="369" ht="12.75">
      <c r="G369" s="73"/>
    </row>
    <row r="370" ht="12.75">
      <c r="G370" s="73"/>
    </row>
    <row r="371" ht="12.75">
      <c r="G371" s="73"/>
    </row>
    <row r="372" ht="12.75">
      <c r="G372" s="73"/>
    </row>
    <row r="373" ht="12.75">
      <c r="G373" s="73"/>
    </row>
    <row r="374" ht="12.75">
      <c r="G374" s="73"/>
    </row>
    <row r="375" ht="12.75">
      <c r="G375" s="73"/>
    </row>
    <row r="376" ht="12.75">
      <c r="G376" s="73"/>
    </row>
    <row r="377" ht="12.75">
      <c r="G377" s="73"/>
    </row>
    <row r="378" ht="12.75">
      <c r="G378" s="73"/>
    </row>
    <row r="379" ht="12.75">
      <c r="G379" s="73"/>
    </row>
    <row r="380" ht="12.75">
      <c r="G380" s="73"/>
    </row>
    <row r="381" ht="12.75">
      <c r="G381" s="73"/>
    </row>
  </sheetData>
  <sheetProtection password="CAAD" sheet="1" objects="1" scenarios="1"/>
  <autoFilter ref="A4:N332"/>
  <mergeCells count="22">
    <mergeCell ref="A117:F117"/>
    <mergeCell ref="A138:F138"/>
    <mergeCell ref="A148:F148"/>
    <mergeCell ref="A327:F327"/>
    <mergeCell ref="A1:L1"/>
    <mergeCell ref="F2:F3"/>
    <mergeCell ref="A2:A3"/>
    <mergeCell ref="B2:E3"/>
    <mergeCell ref="A333:L333"/>
    <mergeCell ref="A334:L334"/>
    <mergeCell ref="L2:L3"/>
    <mergeCell ref="A14:F14"/>
    <mergeCell ref="A20:F20"/>
    <mergeCell ref="A77:F77"/>
    <mergeCell ref="A195:F195"/>
    <mergeCell ref="A228:F228"/>
    <mergeCell ref="A244:F244"/>
    <mergeCell ref="A294:F294"/>
    <mergeCell ref="A329:F329"/>
    <mergeCell ref="A310:F310"/>
    <mergeCell ref="A313:F313"/>
    <mergeCell ref="A323:F323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125" zoomScaleNormal="125" zoomScalePageLayoutView="0" workbookViewId="0" topLeftCell="A1">
      <selection activeCell="F21" sqref="F21"/>
    </sheetView>
  </sheetViews>
  <sheetFormatPr defaultColWidth="9.140625" defaultRowHeight="12.75"/>
  <cols>
    <col min="5" max="5" width="10.140625" style="0" bestFit="1" customWidth="1"/>
    <col min="6" max="6" width="11.28125" style="0" customWidth="1"/>
    <col min="7" max="7" width="11.57421875" style="0" bestFit="1" customWidth="1"/>
    <col min="9" max="9" width="9.140625" style="0" hidden="1" customWidth="1"/>
    <col min="10" max="10" width="9.421875" style="0" hidden="1" customWidth="1"/>
  </cols>
  <sheetData>
    <row r="1" spans="1:8" s="9" customFormat="1" ht="12.75">
      <c r="A1" s="199" t="s">
        <v>525</v>
      </c>
      <c r="B1" s="200"/>
      <c r="C1" s="201"/>
      <c r="D1" s="25"/>
      <c r="E1" s="27" t="s">
        <v>94</v>
      </c>
      <c r="F1" s="27" t="s">
        <v>118</v>
      </c>
      <c r="G1" s="27" t="s">
        <v>119</v>
      </c>
      <c r="H1" s="26" t="str">
        <f>Príjmy!F3</f>
        <v> </v>
      </c>
    </row>
    <row r="2" spans="1:8" ht="12.75">
      <c r="A2" s="7" t="s">
        <v>114</v>
      </c>
      <c r="B2" s="7"/>
      <c r="C2" s="6"/>
      <c r="D2" s="8"/>
      <c r="E2" s="22">
        <v>1891545</v>
      </c>
      <c r="F2" s="22">
        <v>1854403</v>
      </c>
      <c r="G2" s="22">
        <v>37142</v>
      </c>
      <c r="H2" s="22"/>
    </row>
    <row r="3" spans="1:8" ht="12.75">
      <c r="A3" s="202" t="s">
        <v>169</v>
      </c>
      <c r="B3" s="203"/>
      <c r="C3" s="204"/>
      <c r="D3" s="8"/>
      <c r="E3" s="22"/>
      <c r="F3" s="22"/>
      <c r="G3" s="22"/>
      <c r="H3" s="22"/>
    </row>
    <row r="4" spans="1:8" ht="12.75">
      <c r="A4" s="202" t="s">
        <v>168</v>
      </c>
      <c r="B4" s="203"/>
      <c r="C4" s="204"/>
      <c r="D4" s="8" t="s">
        <v>199</v>
      </c>
      <c r="E4" s="22">
        <v>871627</v>
      </c>
      <c r="F4" s="34">
        <v>774731</v>
      </c>
      <c r="G4" s="22">
        <v>96896</v>
      </c>
      <c r="H4" s="22"/>
    </row>
    <row r="5" spans="1:8" ht="12.75">
      <c r="A5" s="202" t="s">
        <v>120</v>
      </c>
      <c r="B5" s="203"/>
      <c r="C5" s="204"/>
      <c r="D5" s="8" t="s">
        <v>200</v>
      </c>
      <c r="E5" s="22">
        <v>904347</v>
      </c>
      <c r="F5" s="34">
        <v>1079672</v>
      </c>
      <c r="G5" s="22">
        <v>-175325</v>
      </c>
      <c r="H5" s="22"/>
    </row>
    <row r="6" spans="1:8" ht="12.75">
      <c r="A6" s="202" t="s">
        <v>115</v>
      </c>
      <c r="B6" s="203"/>
      <c r="C6" s="204"/>
      <c r="D6" s="8" t="s">
        <v>201</v>
      </c>
      <c r="E6" s="22">
        <v>115571</v>
      </c>
      <c r="F6" s="34">
        <v>0</v>
      </c>
      <c r="G6" s="22">
        <v>115571</v>
      </c>
      <c r="H6" s="22"/>
    </row>
    <row r="7" spans="1:8" ht="12.75">
      <c r="A7" s="205" t="s">
        <v>116</v>
      </c>
      <c r="B7" s="206"/>
      <c r="C7" s="207"/>
      <c r="D7" s="8"/>
      <c r="E7" s="17">
        <v>51466</v>
      </c>
      <c r="F7" s="17">
        <v>0</v>
      </c>
      <c r="G7" s="5">
        <v>51466</v>
      </c>
      <c r="H7" s="22"/>
    </row>
    <row r="8" spans="1:8" ht="12.75">
      <c r="A8" s="205" t="s">
        <v>117</v>
      </c>
      <c r="B8" s="206"/>
      <c r="C8" s="207"/>
      <c r="D8" s="8"/>
      <c r="E8" s="17">
        <v>40570</v>
      </c>
      <c r="F8" s="17">
        <v>0</v>
      </c>
      <c r="G8" s="5">
        <v>40570</v>
      </c>
      <c r="H8" s="22"/>
    </row>
    <row r="9" spans="1:8" ht="12.75">
      <c r="A9" s="208" t="s">
        <v>129</v>
      </c>
      <c r="B9" s="208"/>
      <c r="C9" s="208"/>
      <c r="D9" s="8"/>
      <c r="E9" s="17">
        <v>23535</v>
      </c>
      <c r="F9" s="17">
        <v>0</v>
      </c>
      <c r="G9" s="5">
        <v>23535</v>
      </c>
      <c r="H9" s="22"/>
    </row>
    <row r="10" spans="5:8" ht="12.75">
      <c r="E10" s="1"/>
      <c r="F10" s="1"/>
      <c r="G10" s="1"/>
      <c r="H10" s="1"/>
    </row>
    <row r="11" spans="1:8" s="9" customFormat="1" ht="12.75">
      <c r="A11" s="199" t="s">
        <v>126</v>
      </c>
      <c r="B11" s="200"/>
      <c r="C11" s="201"/>
      <c r="D11" s="25"/>
      <c r="E11" s="27" t="s">
        <v>94</v>
      </c>
      <c r="F11" s="27" t="s">
        <v>118</v>
      </c>
      <c r="G11" s="27" t="s">
        <v>119</v>
      </c>
      <c r="H11" s="26"/>
    </row>
    <row r="12" spans="1:8" ht="12.75">
      <c r="A12" s="7" t="s">
        <v>114</v>
      </c>
      <c r="B12" s="7"/>
      <c r="C12" s="6"/>
      <c r="D12" s="8"/>
      <c r="E12" s="22">
        <v>1160302</v>
      </c>
      <c r="F12" s="22">
        <v>1155918</v>
      </c>
      <c r="G12" s="22">
        <f>E12-F12</f>
        <v>4384</v>
      </c>
      <c r="H12" s="22"/>
    </row>
    <row r="13" spans="1:8" ht="12.75">
      <c r="A13" s="202" t="s">
        <v>169</v>
      </c>
      <c r="B13" s="203"/>
      <c r="C13" s="204"/>
      <c r="D13" s="8"/>
      <c r="E13" s="22">
        <f>E12-E14-E15-E16+E16-E17-E18-E19</f>
        <v>0</v>
      </c>
      <c r="F13" s="22">
        <f>F12-F14-F15-F16+F16-F17-F18-F19</f>
        <v>0</v>
      </c>
      <c r="G13" s="22">
        <f>G12-G14-G15-G16+G16-G17-G18-G19</f>
        <v>0</v>
      </c>
      <c r="H13" s="22"/>
    </row>
    <row r="14" spans="1:8" ht="12.75">
      <c r="A14" s="202" t="s">
        <v>168</v>
      </c>
      <c r="B14" s="203"/>
      <c r="C14" s="204"/>
      <c r="D14" s="8" t="s">
        <v>199</v>
      </c>
      <c r="E14" s="22">
        <f>SUMIF(Príjmy!$J$7:$J$81,Rekapitulácia!D14,Príjmy!$F$7:$F$81)</f>
        <v>906756</v>
      </c>
      <c r="F14" s="34">
        <f>SUMIF(Výdavky!$N$5:$N$1124,Rekapitulácia!D14,Výdavky!$H$5:$H$1124)</f>
        <v>831856</v>
      </c>
      <c r="G14" s="22">
        <f aca="true" t="shared" si="0" ref="G14:G19">E14-F14</f>
        <v>74900</v>
      </c>
      <c r="H14" s="22"/>
    </row>
    <row r="15" spans="1:8" ht="12.75">
      <c r="A15" s="202" t="s">
        <v>120</v>
      </c>
      <c r="B15" s="203"/>
      <c r="C15" s="204"/>
      <c r="D15" s="8" t="s">
        <v>200</v>
      </c>
      <c r="E15" s="22">
        <f>SUMIF(Príjmy!$J$7:$J$81,Rekapitulácia!D15,Príjmy!$F$7:$F$81)</f>
        <v>182959</v>
      </c>
      <c r="F15" s="34">
        <f>SUMIF(Výdavky!$N$5:$N$1124,Rekapitulácia!D15,Výdavky!$H$5:$H$1124)</f>
        <v>308393</v>
      </c>
      <c r="G15" s="22">
        <f t="shared" si="0"/>
        <v>-125434</v>
      </c>
      <c r="H15" s="22"/>
    </row>
    <row r="16" spans="1:8" ht="12.75">
      <c r="A16" s="202" t="s">
        <v>115</v>
      </c>
      <c r="B16" s="203"/>
      <c r="C16" s="204"/>
      <c r="D16" s="8" t="s">
        <v>201</v>
      </c>
      <c r="E16" s="22">
        <f>SUMIF(Príjmy!$J$7:$J$81,Rekapitulácia!D16,Príjmy!$F$7:$F$81)</f>
        <v>70587</v>
      </c>
      <c r="F16" s="34">
        <f>SUMIF(Výdavky!$N$5:$N$1124,Rekapitulácia!D16,Výdavky!$H$5:$H$1124)</f>
        <v>15669</v>
      </c>
      <c r="G16" s="22">
        <f t="shared" si="0"/>
        <v>54918</v>
      </c>
      <c r="H16" s="22"/>
    </row>
    <row r="17" spans="1:8" ht="12.75">
      <c r="A17" s="205" t="s">
        <v>116</v>
      </c>
      <c r="B17" s="206"/>
      <c r="C17" s="207"/>
      <c r="D17" s="8"/>
      <c r="E17" s="17">
        <v>37142</v>
      </c>
      <c r="F17" s="17">
        <v>0</v>
      </c>
      <c r="G17" s="5">
        <f t="shared" si="0"/>
        <v>37142</v>
      </c>
      <c r="H17" s="22"/>
    </row>
    <row r="18" spans="1:8" ht="12.75">
      <c r="A18" s="205" t="s">
        <v>117</v>
      </c>
      <c r="B18" s="206"/>
      <c r="C18" s="207"/>
      <c r="D18" s="8"/>
      <c r="E18" s="17">
        <v>27619</v>
      </c>
      <c r="F18" s="17">
        <v>0</v>
      </c>
      <c r="G18" s="5">
        <f t="shared" si="0"/>
        <v>27619</v>
      </c>
      <c r="H18" s="22"/>
    </row>
    <row r="19" spans="1:8" ht="12.75">
      <c r="A19" s="208" t="s">
        <v>129</v>
      </c>
      <c r="B19" s="208"/>
      <c r="C19" s="208"/>
      <c r="D19" s="8"/>
      <c r="E19" s="17">
        <v>5826</v>
      </c>
      <c r="F19" s="17">
        <v>15669</v>
      </c>
      <c r="G19" s="5">
        <f t="shared" si="0"/>
        <v>-9843</v>
      </c>
      <c r="H19" s="22"/>
    </row>
    <row r="20" spans="5:8" ht="12.75">
      <c r="E20" s="1"/>
      <c r="F20" s="1"/>
      <c r="G20" s="1"/>
      <c r="H20" s="1"/>
    </row>
    <row r="21" spans="1:8" s="9" customFormat="1" ht="12.75">
      <c r="A21" s="199" t="s">
        <v>127</v>
      </c>
      <c r="B21" s="200"/>
      <c r="C21" s="201"/>
      <c r="D21" s="25"/>
      <c r="E21" s="27" t="s">
        <v>94</v>
      </c>
      <c r="F21" s="27" t="s">
        <v>118</v>
      </c>
      <c r="G21" s="27" t="s">
        <v>119</v>
      </c>
      <c r="H21" s="26"/>
    </row>
    <row r="22" spans="1:8" ht="12.75">
      <c r="A22" s="7" t="s">
        <v>114</v>
      </c>
      <c r="B22" s="7"/>
      <c r="C22" s="6"/>
      <c r="D22" s="8"/>
      <c r="E22" s="22">
        <v>859084</v>
      </c>
      <c r="F22" s="22">
        <v>859084</v>
      </c>
      <c r="G22" s="22">
        <f>E22-F22</f>
        <v>0</v>
      </c>
      <c r="H22" s="22"/>
    </row>
    <row r="23" spans="1:8" ht="12.75">
      <c r="A23" s="212" t="s">
        <v>169</v>
      </c>
      <c r="B23" s="212"/>
      <c r="C23" s="212"/>
      <c r="D23" s="8"/>
      <c r="E23" s="22" t="s">
        <v>95</v>
      </c>
      <c r="F23" s="22">
        <f>F22-F24-F25-F26+F26-F28-F29</f>
        <v>0</v>
      </c>
      <c r="G23" s="22" t="s">
        <v>95</v>
      </c>
      <c r="H23" s="22"/>
    </row>
    <row r="24" spans="1:8" ht="12.75">
      <c r="A24" s="212" t="s">
        <v>168</v>
      </c>
      <c r="B24" s="212"/>
      <c r="C24" s="212"/>
      <c r="D24" s="8" t="s">
        <v>199</v>
      </c>
      <c r="E24" s="22">
        <f>SUMIF(Príjmy!$J$7:$J$81,Rekapitulácia!D24,Príjmy!$G$7:$G$81)</f>
        <v>828857</v>
      </c>
      <c r="F24" s="34">
        <f>SUMIF(Výdavky!$N$5:$N$1124,Rekapitulácia!D24,Výdavky!$I$5:$I$1124)</f>
        <v>752761</v>
      </c>
      <c r="G24" s="22">
        <f>E24-F24</f>
        <v>76096</v>
      </c>
      <c r="H24" s="22"/>
    </row>
    <row r="25" spans="1:8" ht="12.75">
      <c r="A25" s="212" t="s">
        <v>120</v>
      </c>
      <c r="B25" s="212"/>
      <c r="C25" s="212"/>
      <c r="D25" s="8" t="s">
        <v>200</v>
      </c>
      <c r="E25" s="22">
        <f>SUMIF(Príjmy!$J$7:$J$81,Rekapitulácia!D25,Príjmy!$G$7:$G$81)</f>
        <v>0</v>
      </c>
      <c r="F25" s="34">
        <f>SUMIF(Výdavky!$N$5:$N$1124,Rekapitulácia!D25,Výdavky!$I$5:$I$1124)</f>
        <v>92400</v>
      </c>
      <c r="G25" s="22">
        <f>E25-F25</f>
        <v>-92400</v>
      </c>
      <c r="H25" s="22"/>
    </row>
    <row r="26" spans="1:8" ht="12.75">
      <c r="A26" s="212" t="s">
        <v>115</v>
      </c>
      <c r="B26" s="212"/>
      <c r="C26" s="212"/>
      <c r="D26" s="8" t="s">
        <v>201</v>
      </c>
      <c r="E26" s="22">
        <f>SUMIF(Príjmy!$J$7:$J$81,Rekapitulácia!D26,Príjmy!$G$7:$G$81)</f>
        <v>30227</v>
      </c>
      <c r="F26" s="34">
        <f>SUMIF(Výdavky!$N$5:$N$1124,Rekapitulácia!D26,Výdavky!$I$5:$I$1124)</f>
        <v>13923</v>
      </c>
      <c r="G26" s="22">
        <f>E26-F26</f>
        <v>16304</v>
      </c>
      <c r="H26" s="22"/>
    </row>
    <row r="27" spans="1:8" ht="12.75">
      <c r="A27" s="208" t="s">
        <v>116</v>
      </c>
      <c r="B27" s="208"/>
      <c r="C27" s="208"/>
      <c r="D27" s="8"/>
      <c r="E27" s="17">
        <v>0</v>
      </c>
      <c r="F27" s="17">
        <v>0</v>
      </c>
      <c r="G27" s="22">
        <f>E27-F27</f>
        <v>0</v>
      </c>
      <c r="H27" s="22"/>
    </row>
    <row r="28" spans="1:8" ht="12.75">
      <c r="A28" s="208" t="s">
        <v>117</v>
      </c>
      <c r="B28" s="208"/>
      <c r="C28" s="208"/>
      <c r="D28" s="8"/>
      <c r="E28" s="17">
        <v>30227</v>
      </c>
      <c r="F28" s="17">
        <v>0</v>
      </c>
      <c r="G28" s="22">
        <v>30227</v>
      </c>
      <c r="H28" s="22"/>
    </row>
    <row r="29" spans="1:8" ht="12.75">
      <c r="A29" s="208" t="s">
        <v>128</v>
      </c>
      <c r="B29" s="208"/>
      <c r="C29" s="208"/>
      <c r="D29" s="8"/>
      <c r="E29" s="17">
        <v>0</v>
      </c>
      <c r="F29" s="17">
        <v>13923</v>
      </c>
      <c r="G29" s="22">
        <f>E29-F29</f>
        <v>-13923</v>
      </c>
      <c r="H29" s="22"/>
    </row>
    <row r="30" spans="5:8" ht="12.75">
      <c r="E30" s="1"/>
      <c r="F30" s="1"/>
      <c r="G30" s="1"/>
      <c r="H30" s="1"/>
    </row>
    <row r="31" spans="1:8" s="9" customFormat="1" ht="12.75">
      <c r="A31" s="199" t="s">
        <v>524</v>
      </c>
      <c r="B31" s="200"/>
      <c r="C31" s="201"/>
      <c r="D31" s="25"/>
      <c r="E31" s="27" t="s">
        <v>94</v>
      </c>
      <c r="F31" s="27" t="s">
        <v>118</v>
      </c>
      <c r="G31" s="27" t="s">
        <v>119</v>
      </c>
      <c r="H31" s="26"/>
    </row>
    <row r="32" spans="1:8" ht="12.75">
      <c r="A32" s="7" t="s">
        <v>114</v>
      </c>
      <c r="B32" s="7"/>
      <c r="C32" s="6"/>
      <c r="D32" s="8"/>
      <c r="E32" s="22">
        <v>923482</v>
      </c>
      <c r="F32" s="22">
        <v>883305</v>
      </c>
      <c r="G32" s="22">
        <v>40177</v>
      </c>
      <c r="H32" s="22"/>
    </row>
    <row r="33" spans="1:10" ht="12.75">
      <c r="A33" s="212" t="s">
        <v>169</v>
      </c>
      <c r="B33" s="212"/>
      <c r="C33" s="212"/>
      <c r="D33" s="8"/>
      <c r="E33" s="22" t="s">
        <v>95</v>
      </c>
      <c r="F33" s="22" t="s">
        <v>95</v>
      </c>
      <c r="G33" s="22" t="s">
        <v>95</v>
      </c>
      <c r="H33" s="22"/>
      <c r="J33" s="37"/>
    </row>
    <row r="34" spans="1:8" ht="12.75">
      <c r="A34" s="212" t="s">
        <v>168</v>
      </c>
      <c r="B34" s="212"/>
      <c r="C34" s="212"/>
      <c r="D34" s="8" t="s">
        <v>199</v>
      </c>
      <c r="E34" s="22">
        <v>896704</v>
      </c>
      <c r="F34" s="34">
        <v>802764</v>
      </c>
      <c r="G34" s="22">
        <f>E34-F34</f>
        <v>93940</v>
      </c>
      <c r="H34" s="22"/>
    </row>
    <row r="35" spans="1:8" ht="12.75">
      <c r="A35" s="212" t="s">
        <v>120</v>
      </c>
      <c r="B35" s="212"/>
      <c r="C35" s="212"/>
      <c r="D35" s="8" t="s">
        <v>200</v>
      </c>
      <c r="E35" s="22">
        <v>22394</v>
      </c>
      <c r="F35" s="34">
        <v>66618</v>
      </c>
      <c r="G35" s="22">
        <f>E35-F35</f>
        <v>-44224</v>
      </c>
      <c r="H35" s="22"/>
    </row>
    <row r="36" spans="1:8" ht="12.75">
      <c r="A36" s="212" t="s">
        <v>115</v>
      </c>
      <c r="B36" s="212"/>
      <c r="C36" s="212"/>
      <c r="D36" s="8" t="s">
        <v>201</v>
      </c>
      <c r="E36" s="22">
        <v>4384</v>
      </c>
      <c r="F36" s="34">
        <f>SUMIF(Výdavky!$N$5:$N$1124,Rekapitulácia!D36,Výdavky!$I$5:$I$1124)</f>
        <v>13923</v>
      </c>
      <c r="G36" s="22">
        <f>E36-F36</f>
        <v>-9539</v>
      </c>
      <c r="H36" s="22"/>
    </row>
    <row r="37" spans="1:8" ht="12.75">
      <c r="A37" s="208" t="s">
        <v>116</v>
      </c>
      <c r="B37" s="208"/>
      <c r="C37" s="208"/>
      <c r="D37" s="8"/>
      <c r="E37" s="17">
        <v>4384</v>
      </c>
      <c r="F37" s="17">
        <v>0</v>
      </c>
      <c r="G37" s="22">
        <f>E37-F37</f>
        <v>4384</v>
      </c>
      <c r="H37" s="22"/>
    </row>
    <row r="38" spans="1:8" ht="12.75">
      <c r="A38" s="208" t="s">
        <v>117</v>
      </c>
      <c r="B38" s="208"/>
      <c r="C38" s="208"/>
      <c r="D38" s="8"/>
      <c r="E38" s="17">
        <v>0</v>
      </c>
      <c r="F38" s="17">
        <v>0</v>
      </c>
      <c r="G38" s="22">
        <v>0</v>
      </c>
      <c r="H38" s="22"/>
    </row>
    <row r="39" spans="1:8" ht="12.75">
      <c r="A39" s="208" t="s">
        <v>128</v>
      </c>
      <c r="B39" s="208"/>
      <c r="C39" s="208"/>
      <c r="D39" s="8"/>
      <c r="E39" s="17">
        <v>0</v>
      </c>
      <c r="F39" s="17">
        <v>13923</v>
      </c>
      <c r="G39" s="22">
        <f>E39-F39</f>
        <v>-13923</v>
      </c>
      <c r="H39" s="22"/>
    </row>
    <row r="40" spans="1:8" s="71" customFormat="1" ht="12.75">
      <c r="A40" s="66"/>
      <c r="B40" s="66"/>
      <c r="C40" s="66"/>
      <c r="D40" s="67"/>
      <c r="E40" s="68"/>
      <c r="F40" s="68"/>
      <c r="G40" s="69"/>
      <c r="H40" s="70"/>
    </row>
    <row r="41" spans="1:8" ht="12.75">
      <c r="A41" s="211" t="s">
        <v>95</v>
      </c>
      <c r="B41" s="211"/>
      <c r="C41" s="211"/>
      <c r="D41" s="211"/>
      <c r="E41" s="211"/>
      <c r="F41" s="211"/>
      <c r="G41" s="211"/>
      <c r="H41" s="38"/>
    </row>
    <row r="42" spans="1:8" ht="12.75">
      <c r="A42" s="210"/>
      <c r="B42" s="210"/>
      <c r="C42" s="210"/>
      <c r="D42" s="210"/>
      <c r="E42" s="210"/>
      <c r="F42" s="210"/>
      <c r="G42" s="210"/>
      <c r="H42" s="39"/>
    </row>
    <row r="43" spans="1:8" ht="12.75">
      <c r="A43" s="209"/>
      <c r="B43" s="209"/>
      <c r="C43" s="209"/>
      <c r="D43" s="209"/>
      <c r="E43" s="209"/>
      <c r="F43" s="209"/>
      <c r="G43" s="209"/>
      <c r="H43" s="38"/>
    </row>
    <row r="44" spans="1:8" ht="12.75">
      <c r="A44" s="209"/>
      <c r="B44" s="209"/>
      <c r="C44" s="209"/>
      <c r="D44" s="209"/>
      <c r="E44" s="209"/>
      <c r="F44" s="209"/>
      <c r="G44" s="209"/>
      <c r="H44" s="38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</sheetData>
  <sheetProtection password="CAAD" sheet="1" objects="1" scenarios="1"/>
  <mergeCells count="36">
    <mergeCell ref="A28:C28"/>
    <mergeCell ref="A29:C29"/>
    <mergeCell ref="A31:C31"/>
    <mergeCell ref="A33:C33"/>
    <mergeCell ref="A38:C38"/>
    <mergeCell ref="A39:C39"/>
    <mergeCell ref="A34:C34"/>
    <mergeCell ref="A35:C35"/>
    <mergeCell ref="A36:C36"/>
    <mergeCell ref="A37:C37"/>
    <mergeCell ref="A5:C5"/>
    <mergeCell ref="A6:C6"/>
    <mergeCell ref="A17:C17"/>
    <mergeCell ref="A18:C18"/>
    <mergeCell ref="A7:C7"/>
    <mergeCell ref="A19:C19"/>
    <mergeCell ref="A43:G43"/>
    <mergeCell ref="A44:G44"/>
    <mergeCell ref="A42:G42"/>
    <mergeCell ref="A41:G41"/>
    <mergeCell ref="A21:C21"/>
    <mergeCell ref="A23:C23"/>
    <mergeCell ref="A24:C24"/>
    <mergeCell ref="A25:C25"/>
    <mergeCell ref="A26:C26"/>
    <mergeCell ref="A27:C27"/>
    <mergeCell ref="A1:C1"/>
    <mergeCell ref="A15:C15"/>
    <mergeCell ref="A16:C16"/>
    <mergeCell ref="A8:C8"/>
    <mergeCell ref="A9:C9"/>
    <mergeCell ref="A11:C11"/>
    <mergeCell ref="A13:C13"/>
    <mergeCell ref="A3:C3"/>
    <mergeCell ref="A4:C4"/>
    <mergeCell ref="A14:C14"/>
  </mergeCells>
  <conditionalFormatting sqref="E23:G23 E3:G3 E13:G13 E33:G33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CompOffice MF</cp:lastModifiedBy>
  <cp:lastPrinted>2012-12-05T20:07:07Z</cp:lastPrinted>
  <dcterms:created xsi:type="dcterms:W3CDTF">1997-01-24T11:07:25Z</dcterms:created>
  <dcterms:modified xsi:type="dcterms:W3CDTF">2012-12-19T15:06:45Z</dcterms:modified>
  <cp:category/>
  <cp:version/>
  <cp:contentType/>
  <cp:contentStatus/>
</cp:coreProperties>
</file>